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guilh\OneDrive\Área de Trabalho\"/>
    </mc:Choice>
  </mc:AlternateContent>
  <xr:revisionPtr revIDLastSave="0" documentId="8_{E3375784-FD36-4CF2-A68A-52D7D2D4E26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Tubarão" sheetId="60" r:id="rId1"/>
  </sheets>
  <definedNames>
    <definedName name="_xlnm.Print_Area" localSheetId="0">Tubarão!$A$10:$E$20</definedName>
    <definedName name="Cargos" localSheetId="0">Tubarão!$J$12:$J$19</definedName>
    <definedName name="Cargos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58" i="60" l="1"/>
  <c r="J59" i="60" s="1"/>
  <c r="J84" i="60" l="1"/>
  <c r="J85" i="60" s="1"/>
  <c r="J82" i="60"/>
  <c r="J83" i="60" s="1"/>
  <c r="J80" i="60"/>
  <c r="J81" i="60" s="1"/>
  <c r="J78" i="60"/>
  <c r="J79" i="60" s="1"/>
  <c r="J76" i="60"/>
  <c r="J77" i="60" s="1"/>
  <c r="J74" i="60"/>
  <c r="J75" i="60" s="1"/>
  <c r="J72" i="60"/>
  <c r="J73" i="60" s="1"/>
  <c r="J70" i="60"/>
  <c r="J71" i="60" s="1"/>
  <c r="J68" i="60"/>
  <c r="J69" i="60" s="1"/>
  <c r="J66" i="60"/>
  <c r="J67" i="60" s="1"/>
  <c r="J64" i="60"/>
  <c r="J65" i="60" s="1"/>
  <c r="J62" i="60"/>
  <c r="J63" i="60" s="1"/>
  <c r="J60" i="60"/>
  <c r="J61" i="60" s="1"/>
  <c r="J56" i="60"/>
  <c r="J57" i="60" s="1"/>
  <c r="J54" i="60"/>
  <c r="J55" i="60" s="1"/>
  <c r="J52" i="60"/>
  <c r="J53" i="60" s="1"/>
  <c r="J50" i="60"/>
  <c r="J51" i="60" s="1"/>
  <c r="J48" i="60"/>
  <c r="J49" i="60" s="1"/>
  <c r="J46" i="60"/>
  <c r="J47" i="60" s="1"/>
  <c r="J44" i="60"/>
  <c r="J45" i="60" s="1"/>
  <c r="J42" i="60"/>
  <c r="J43" i="60" s="1"/>
  <c r="J40" i="60"/>
  <c r="J41" i="60" s="1"/>
  <c r="J38" i="60"/>
  <c r="J39" i="60" s="1"/>
  <c r="J36" i="60"/>
  <c r="J37" i="60" s="1"/>
  <c r="J34" i="60"/>
  <c r="J32" i="60"/>
  <c r="J33" i="60" s="1"/>
  <c r="J30" i="60"/>
  <c r="J31" i="60" s="1"/>
  <c r="J28" i="60"/>
  <c r="J29" i="60" s="1"/>
  <c r="J26" i="60"/>
  <c r="J27" i="60" s="1"/>
  <c r="G21" i="60"/>
  <c r="F21" i="60"/>
  <c r="E21" i="60"/>
  <c r="E20" i="60"/>
  <c r="H20" i="60" s="1"/>
  <c r="E19" i="60"/>
  <c r="F19" i="60" s="1"/>
  <c r="E18" i="60"/>
  <c r="H18" i="60" s="1"/>
  <c r="E17" i="60"/>
  <c r="F17" i="60" s="1"/>
  <c r="E16" i="60"/>
  <c r="H16" i="60" s="1"/>
  <c r="E15" i="60"/>
  <c r="F15" i="60" s="1"/>
  <c r="E14" i="60"/>
  <c r="H14" i="60" s="1"/>
  <c r="E13" i="60"/>
  <c r="F13" i="60" s="1"/>
  <c r="E12" i="60"/>
  <c r="H12" i="60" s="1"/>
  <c r="C17" i="60" l="1"/>
  <c r="C15" i="60"/>
  <c r="J35" i="60"/>
  <c r="C16" i="60"/>
  <c r="C20" i="60"/>
  <c r="G20" i="60"/>
  <c r="F16" i="60"/>
  <c r="G16" i="60"/>
  <c r="F12" i="60"/>
  <c r="G14" i="60"/>
  <c r="G18" i="60"/>
  <c r="F20" i="60"/>
  <c r="C14" i="60"/>
  <c r="C18" i="60"/>
  <c r="G12" i="60"/>
  <c r="F14" i="60"/>
  <c r="F18" i="60"/>
  <c r="I19" i="60"/>
  <c r="C13" i="60"/>
  <c r="H13" i="60"/>
  <c r="H15" i="60"/>
  <c r="H17" i="60"/>
  <c r="C19" i="60"/>
  <c r="H19" i="60"/>
  <c r="I12" i="60"/>
  <c r="G13" i="60"/>
  <c r="I14" i="60"/>
  <c r="G15" i="60"/>
  <c r="I16" i="60"/>
  <c r="G17" i="60"/>
  <c r="I18" i="60"/>
  <c r="G19" i="60"/>
  <c r="I20" i="60"/>
  <c r="I13" i="60"/>
  <c r="I15" i="60"/>
  <c r="I17" i="60"/>
  <c r="C12" i="60"/>
</calcChain>
</file>

<file path=xl/sharedStrings.xml><?xml version="1.0" encoding="utf-8"?>
<sst xmlns="http://schemas.openxmlformats.org/spreadsheetml/2006/main" count="373" uniqueCount="283">
  <si>
    <t>Telefone</t>
  </si>
  <si>
    <t>E-mail</t>
  </si>
  <si>
    <t>Nome</t>
  </si>
  <si>
    <t>Entidade</t>
  </si>
  <si>
    <t>Presidente</t>
  </si>
  <si>
    <t>Usuários</t>
  </si>
  <si>
    <t>Francisco de Assis Beltrame</t>
  </si>
  <si>
    <t>beltrame@avalienge.com.br</t>
  </si>
  <si>
    <t>Dionísio Bressan Lemos</t>
  </si>
  <si>
    <t>Fernando Prudêncio Botega</t>
  </si>
  <si>
    <t>José Cerilo Calegaro</t>
  </si>
  <si>
    <t>dionisio@copagro.com.br</t>
  </si>
  <si>
    <t>fernando@crea-sc.org.br</t>
  </si>
  <si>
    <t>Rui Batista Antunes</t>
  </si>
  <si>
    <t>rui@sds.sc.gov.br</t>
  </si>
  <si>
    <t>E-mail da Instituição</t>
  </si>
  <si>
    <t>(48) 3665-4212</t>
  </si>
  <si>
    <t>comites@sds.sc.gov.br</t>
  </si>
  <si>
    <t>edsonjcorrea@hotmail.com</t>
  </si>
  <si>
    <t>agr.tubarao@gmail.com</t>
  </si>
  <si>
    <t>coloniaz14@gmail.com</t>
  </si>
  <si>
    <t>Antônio Manoel de Souza</t>
  </si>
  <si>
    <t>Adir Engel</t>
  </si>
  <si>
    <t>Elísio Sgrott</t>
  </si>
  <si>
    <t>elisio@cmi.sc.gov.br</t>
  </si>
  <si>
    <t>amurel@amurel.org.br</t>
  </si>
  <si>
    <t>Paulo Antônio Constantino</t>
  </si>
  <si>
    <t>pconstantino51@brturbo.com.br</t>
  </si>
  <si>
    <t>Eduardo Guedes dos Santos</t>
  </si>
  <si>
    <t>CASAN - Companhia Catarinense de Águas e Saneamento</t>
  </si>
  <si>
    <t>secgeral@alesc.sc.gov.br</t>
  </si>
  <si>
    <t>Titular</t>
  </si>
  <si>
    <t>Suplente</t>
  </si>
  <si>
    <t>(48) 3461-7000</t>
  </si>
  <si>
    <t>Telefone do Representante</t>
  </si>
  <si>
    <t>Vice-Presidente</t>
  </si>
  <si>
    <t>Nº Assento</t>
  </si>
  <si>
    <t>Representante</t>
  </si>
  <si>
    <t>E-mail do Representante</t>
  </si>
  <si>
    <t>Secretário Executivo</t>
  </si>
  <si>
    <t>Agência Reguladora Águas de Tubarão / SAMAE</t>
  </si>
  <si>
    <t>Edson José Correa</t>
  </si>
  <si>
    <t>GERACOOP - Central de Cooperativas Geradoras de Energia Elétrica de Santa Catarina</t>
  </si>
  <si>
    <t>Daniel Michels</t>
  </si>
  <si>
    <t>Produtores de Arroz</t>
  </si>
  <si>
    <t>SIECESC - Sindicato da Indústria de Extração de Carvão do Estado de Santa Catarina</t>
  </si>
  <si>
    <t>Sindicatos Rurais</t>
  </si>
  <si>
    <t>ACIT - Associação Comercial e Industrial de Tubarão</t>
  </si>
  <si>
    <t>ACIVALE - Associação Empresarial do Vale de Braço do Norte</t>
  </si>
  <si>
    <t>acivale@acivale.com.br</t>
  </si>
  <si>
    <t>Norberto Schlickmann</t>
  </si>
  <si>
    <t>AFUBRA - Associação dos Fumicultores do Brasil</t>
  </si>
  <si>
    <t>AMUREL - Associação de Municípios da Região de Laguna</t>
  </si>
  <si>
    <t>Celso Heidemann</t>
  </si>
  <si>
    <t>GEASC - Grupo Ecológico Ativista Sul Catarinense</t>
  </si>
  <si>
    <t>UNISUL - Universidade do Sul de Santa Catarina</t>
  </si>
  <si>
    <t>ICMBio - Instituto Chico Mendes de Conservação da Biodiversidade</t>
  </si>
  <si>
    <t>Vanessa Matias Bernardo</t>
  </si>
  <si>
    <t>Presidência</t>
  </si>
  <si>
    <t>Endereço</t>
  </si>
  <si>
    <t>Setor</t>
  </si>
  <si>
    <t>(48) 3626-6222</t>
  </si>
  <si>
    <t>DADOS DO COMITÊ</t>
  </si>
  <si>
    <t>DIRETORIA</t>
  </si>
  <si>
    <t>Consultor Programa SC Rural</t>
  </si>
  <si>
    <t>DADOS DOS MEMBROS DO COMITÊ</t>
  </si>
  <si>
    <t>Poder
Público</t>
  </si>
  <si>
    <t>Sociedade
Civil</t>
  </si>
  <si>
    <t>Usuários
de Água</t>
  </si>
  <si>
    <t>Função</t>
  </si>
  <si>
    <t>Município</t>
  </si>
  <si>
    <t>DADOS DO CONSULTOR</t>
  </si>
  <si>
    <t>-</t>
  </si>
  <si>
    <t>Comissão Consultiva 01</t>
  </si>
  <si>
    <t>Comissão Consultiva 02</t>
  </si>
  <si>
    <t>Última atualização:</t>
  </si>
  <si>
    <t>Sub-Secretário</t>
  </si>
  <si>
    <t>Endereço / Telefone da Instituição</t>
  </si>
  <si>
    <t>(48) 3665-4208</t>
  </si>
  <si>
    <t>(48) 3626-5711</t>
  </si>
  <si>
    <t>Tubarão (SC)</t>
  </si>
  <si>
    <t>COMITÊ DE GERENCIAMENTO DE BACIA HIDROGRÁFICA DO RIO TUBARÃO</t>
  </si>
  <si>
    <t>(48) 3255-6710</t>
  </si>
  <si>
    <t>(48) 3644-0196</t>
  </si>
  <si>
    <t>(48) 3626-0577</t>
  </si>
  <si>
    <t>(48) 3029-9014</t>
  </si>
  <si>
    <t>(48) 3029-9012</t>
  </si>
  <si>
    <t>(48) 3622-2538</t>
  </si>
  <si>
    <t>(48) 3658-3679</t>
  </si>
  <si>
    <t>(48) 3658-4762</t>
  </si>
  <si>
    <t>(48) 3622-1901</t>
  </si>
  <si>
    <t>(48) 3622-8419</t>
  </si>
  <si>
    <t>(48) 3626-2486</t>
  </si>
  <si>
    <t>(48) 3621-3089</t>
  </si>
  <si>
    <t>(48) 9987-0106</t>
  </si>
  <si>
    <t>(48) 3658-5290</t>
  </si>
  <si>
    <t>(48) 3621-9016</t>
  </si>
  <si>
    <t>(48) 3466-0233</t>
  </si>
  <si>
    <t>(48) 3644-8100</t>
  </si>
  <si>
    <t>(48) 3644-0528</t>
  </si>
  <si>
    <t>(48) 3255-1733</t>
  </si>
  <si>
    <t>(48) 3622-0814</t>
  </si>
  <si>
    <t>(48) 3621-4047</t>
  </si>
  <si>
    <t>(48) 3621-4123</t>
  </si>
  <si>
    <t>secom@dlaguna.mar.mil.br</t>
  </si>
  <si>
    <t>EPAGRI - Empresa de Pesquisa Agropecuária e Extensão Rural de Santa Catarina / CIDASC - Companhia Integrada de Desenvolvimento Agrícola de Santa Catarina</t>
  </si>
  <si>
    <t>(48) 9909-7779</t>
  </si>
  <si>
    <t>Emerson Tartari</t>
  </si>
  <si>
    <t>tartaripg@sed.sc.gov.br</t>
  </si>
  <si>
    <t>realcontabil@matrix.com.br</t>
  </si>
  <si>
    <t>areatb@areatb.org.br</t>
  </si>
  <si>
    <t>(48) 3626-3100</t>
  </si>
  <si>
    <t>Cariny Elisabety Mendes Figueiredo</t>
  </si>
  <si>
    <t xml:space="preserve">cariny@pesoengenharia.com.br; carinyf@hotmail.com </t>
  </si>
  <si>
    <t>clair.souza@gmail.com</t>
  </si>
  <si>
    <t>Woimer José Back</t>
  </si>
  <si>
    <t>andresalife_@hotmail.com</t>
  </si>
  <si>
    <t>patric@afubra.com.br</t>
  </si>
  <si>
    <t>Patric Marciano Barp</t>
  </si>
  <si>
    <t>(48) 3631-2400</t>
  </si>
  <si>
    <t>Rafael Marques</t>
  </si>
  <si>
    <t>(48) 3632-8402</t>
  </si>
  <si>
    <t>AREA/TB - Associação Regional de Engenheiros e Arquitetos Vale do Rio Tubarão</t>
  </si>
  <si>
    <t>Márcio Zanuz</t>
  </si>
  <si>
    <t>Colônia de Pescadores Z14</t>
  </si>
  <si>
    <t>woimer@riotunel.com.br</t>
  </si>
  <si>
    <t>José dos Passos Silva</t>
  </si>
  <si>
    <t>jpassoss@yahoo.com.br</t>
  </si>
  <si>
    <t>(48) 9609-3006</t>
  </si>
  <si>
    <t>(48) 3301-5284</t>
  </si>
  <si>
    <t>Jerônimo Alves Santana</t>
  </si>
  <si>
    <t>(48) 3642-2158</t>
  </si>
  <si>
    <t>(48) 3525-8400</t>
  </si>
  <si>
    <t>Delegacia Capitania dos Portos de Laguna</t>
  </si>
  <si>
    <t>santanagravatal@hotmail.com</t>
  </si>
  <si>
    <t>cergal@cergal.com.br; presidente@cergral.com.br</t>
  </si>
  <si>
    <t>(48) 3631-9221</t>
  </si>
  <si>
    <t>ACIM - Associação Empresarial de Imbituba</t>
  </si>
  <si>
    <t>(48) 3255-1415</t>
  </si>
  <si>
    <t>Liliana Dutra dos Santos</t>
  </si>
  <si>
    <t>emtubarao@epagri.sc.gov.br</t>
  </si>
  <si>
    <t>Tiago Zanatta</t>
  </si>
  <si>
    <t>CREA/SC - Conselho Regional de Engenharia e Agronomia de Santa Catarina</t>
  </si>
  <si>
    <t>(48) 9931-0207 - 8419-6484</t>
  </si>
  <si>
    <t>tiagozanatta@sds.sc.gov.br</t>
  </si>
  <si>
    <t>adirengelbn@gmail.com</t>
  </si>
  <si>
    <t>(48) 3652-1087 9982-8732</t>
  </si>
  <si>
    <t>marcio.zanuz@satc.edu.br</t>
  </si>
  <si>
    <t>Clair Teixeira de Souza</t>
  </si>
  <si>
    <t>(48) 8469-6255 - 9912-2813</t>
  </si>
  <si>
    <t>Andreza Vicente de Souza</t>
  </si>
  <si>
    <t>agnaldo.br@gmail.com; pma3cgaia@pm.sc.gov.br</t>
  </si>
  <si>
    <t>acim.comercial@gmail.com</t>
  </si>
  <si>
    <t>Núcleo dos Criadores de Suínos - ACCS</t>
  </si>
  <si>
    <t>celso@amurel.org.br</t>
  </si>
  <si>
    <t>Ricardo Vicente</t>
  </si>
  <si>
    <t>ricardo.vicente@satc.edu.br</t>
  </si>
  <si>
    <t>(48) 3431-7613 - 3431-7612</t>
  </si>
  <si>
    <t>(48) 3431-8359</t>
  </si>
  <si>
    <t>ALESC - Assembleia Legislativa de Santa Catarina</t>
  </si>
  <si>
    <t>(48) 3221-2711</t>
  </si>
  <si>
    <t>(48) 3221-2605</t>
  </si>
  <si>
    <t>(48) 9816-3658</t>
  </si>
  <si>
    <t>APESC - Associação dos Produtores de Energia de Santa Catarina</t>
  </si>
  <si>
    <t>Tubarão Saneamento S.A.</t>
  </si>
  <si>
    <t>André Leandro Richter</t>
  </si>
  <si>
    <t>(48) 3621-3100</t>
  </si>
  <si>
    <t>Aline Maciejescki</t>
  </si>
  <si>
    <t>comaxnf@comaxco.com.br</t>
  </si>
  <si>
    <t>(49) 3433-0788</t>
  </si>
  <si>
    <t>(49) 3433-0080</t>
  </si>
  <si>
    <t>(48) 9987-0227</t>
  </si>
  <si>
    <t>andre@arboreflorestas.com.br</t>
  </si>
  <si>
    <t>line_arq@hotmail.com</t>
  </si>
  <si>
    <t>(48) 9966-9801</t>
  </si>
  <si>
    <t>Renato Carlini Camargo</t>
  </si>
  <si>
    <t>renato.camargo@tbssa.com.br</t>
  </si>
  <si>
    <t>Paulo Eduardo Canalles</t>
  </si>
  <si>
    <t>paulo.canalles@tbssa.com.br</t>
  </si>
  <si>
    <t>(48) 3052-7420</t>
  </si>
  <si>
    <t>jose.calegaro@unisul.br; calegaro@epagri.sc.gov.br</t>
  </si>
  <si>
    <t>Av. Marcolino Martins Cabral, 1788, Ed. Minas Center, 2º andar, Vila Moema CEP: 88705-903</t>
  </si>
  <si>
    <t>(48) 3644-0196 - Ramal 238</t>
  </si>
  <si>
    <t>secretaria@aci-tubarao.com.br; executivo@aci-tubarao.com.br</t>
  </si>
  <si>
    <t>(48) 9986-5529</t>
  </si>
  <si>
    <t>(48) 3632-5815</t>
  </si>
  <si>
    <t>Janaina de Souza Marçal de Bem</t>
  </si>
  <si>
    <t xml:space="preserve">  Maicon dos Reis Soares </t>
  </si>
  <si>
    <t xml:space="preserve">maicon.agronomo@gmail.com </t>
  </si>
  <si>
    <t xml:space="preserve">Capitão PM Omar Correa Marotto </t>
  </si>
  <si>
    <t>pmalagunacmt@pm.sc.gov.br</t>
  </si>
  <si>
    <t>Giovani Pickler</t>
  </si>
  <si>
    <t> Elaine Alano</t>
  </si>
  <si>
    <t>OAB - subseção de Tubarão</t>
  </si>
  <si>
    <t>Grasiela Corrêa Berti Pedro</t>
  </si>
  <si>
    <t>Jessica da Rosa De Pieri</t>
  </si>
  <si>
    <t>comitetubarao@amurel.org.br</t>
  </si>
  <si>
    <t>Celso Lopes de Alburqueque Júnior</t>
  </si>
  <si>
    <t>celso.albuquerque@unisul.br</t>
  </si>
  <si>
    <t>juliano.cesconeto@unisul.br</t>
  </si>
  <si>
    <t>Juliano Frederico da Rosa Cesconeto</t>
  </si>
  <si>
    <t>gpikler@casan.com.br</t>
  </si>
  <si>
    <t>eduardo.santos@engie.com</t>
  </si>
  <si>
    <t> laguna@serranaengenharia.com.br</t>
  </si>
  <si>
    <t>jessicadepieri@hotmail.com</t>
  </si>
  <si>
    <t>Jose Sylvio Ghisi</t>
  </si>
  <si>
    <t>silvio@camiloeghisi.com.br</t>
  </si>
  <si>
    <t>Engie Energia S.A.</t>
  </si>
  <si>
    <t> Serrana Engenharia Ltda.</t>
  </si>
  <si>
    <t>ADR - Agência de Desenvolvimento Regional</t>
  </si>
  <si>
    <t>Guilherme Gonçalves Pereira</t>
  </si>
  <si>
    <t>guilherme@mega.adv.br</t>
  </si>
  <si>
    <t>(48) 3658-0110 - 9 9987-0704</t>
  </si>
  <si>
    <t>(48) 3657-0735 - (48) 9 9966-3182</t>
  </si>
  <si>
    <t>(48) 9 9976-0733</t>
  </si>
  <si>
    <t>(48) 9 9976-0360</t>
  </si>
  <si>
    <t>(48) 9 9617-7406</t>
  </si>
  <si>
    <t>(48) 9 8419-7866</t>
  </si>
  <si>
    <t>(48) 9 9976-3070</t>
  </si>
  <si>
    <t>(48) 9 8473-9955</t>
  </si>
  <si>
    <t>IMA / Polícia Ambiental-SC</t>
  </si>
  <si>
    <t>vanessamb@ima.sc.gov.br; vansmbernardo@hotmail.com</t>
  </si>
  <si>
    <t>(48) 984822532</t>
  </si>
  <si>
    <t xml:space="preserve">(48) 8444-4954 </t>
  </si>
  <si>
    <t>99134 3105 / 36214047</t>
  </si>
  <si>
    <t>(48) 3644-1728 / 3647 7880</t>
  </si>
  <si>
    <t>Felipe Estevão</t>
  </si>
  <si>
    <t>deputadofelipeestevao@gmail.com</t>
  </si>
  <si>
    <t>conrado@cidasc.sc.gov.br</t>
  </si>
  <si>
    <t>(48) 3631-9601</t>
  </si>
  <si>
    <t>(48) 9 8843-5940</t>
  </si>
  <si>
    <t>Conrado Medeiros dos Santos</t>
  </si>
  <si>
    <t>volneiweber@alesc.sc.gov.br</t>
  </si>
  <si>
    <t>Volnei Weber</t>
  </si>
  <si>
    <t>Alencar Loch Locatelli</t>
  </si>
  <si>
    <t>alencar@serranaengenharia.com.br</t>
  </si>
  <si>
    <t>Carla Luzia de Oliveira Silvino</t>
  </si>
  <si>
    <t>Ricardo José Arenhart</t>
  </si>
  <si>
    <t>carla.oliveira@dlaguna.mar.mil.br</t>
  </si>
  <si>
    <t>arenhart@dlaguna.mar.mil.br</t>
  </si>
  <si>
    <t>(48) 3644-0197</t>
  </si>
  <si>
    <t>Caio Cavancalti Dutra Eichenberger</t>
  </si>
  <si>
    <t>caio.eichenberger@icmbio.gov.br</t>
  </si>
  <si>
    <t>(48) 3255 - 6710</t>
  </si>
  <si>
    <t>Deise Balensiefer</t>
  </si>
  <si>
    <t>deisi.balensiefer@icmbio.gov.br</t>
  </si>
  <si>
    <t>(48) 9 9910 - 4552</t>
  </si>
  <si>
    <t>grasiela.berti@unisul.br;grasiela.berti@hotmail.com</t>
  </si>
  <si>
    <t>(48) 9 9947 - 3294 / 3621-3142</t>
  </si>
  <si>
    <t>(48) 9 8843 - 7342 /3632 0837</t>
  </si>
  <si>
    <t>48 9 9609 - 3736</t>
  </si>
  <si>
    <t>(48) 9 9155-6974</t>
  </si>
  <si>
    <t>(48) 9 9621-7367</t>
  </si>
  <si>
    <t>(48) 9 8824-4173</t>
  </si>
  <si>
    <t>(48) 9 9984-4507</t>
  </si>
  <si>
    <t>(48) 9 9982-7350</t>
  </si>
  <si>
    <t>(48) 9 9976-0550</t>
  </si>
  <si>
    <t>(48) 9 8472-8663</t>
  </si>
  <si>
    <t>9 8812-5331</t>
  </si>
  <si>
    <t>48 3221-2720</t>
  </si>
  <si>
    <t>48 3221-2619</t>
  </si>
  <si>
    <t>rafaelmarques1960@gmail.com; rafael@agr.sc.gov.br</t>
  </si>
  <si>
    <t xml:space="preserve">apadabaleiafranca@icmbio.gov.br; </t>
  </si>
  <si>
    <t>liliana.dutra@engie.com</t>
  </si>
  <si>
    <t>Maicon Marcelino Morais</t>
  </si>
  <si>
    <t>maiconmoraiss@gmail.com</t>
  </si>
  <si>
    <t>(48) 9 9666-1080</t>
  </si>
  <si>
    <t>Edson de Souza</t>
  </si>
  <si>
    <t>edson@akilas.com.br</t>
  </si>
  <si>
    <t>(48) 9 9984-5934</t>
  </si>
  <si>
    <t>Judite Peters Schurohff</t>
  </si>
  <si>
    <t>(48) 9 9144-9040</t>
  </si>
  <si>
    <t>(48) 9 8848-1555</t>
  </si>
  <si>
    <t>(48) 3626 7077</t>
  </si>
  <si>
    <t>(49) 3626 7077</t>
  </si>
  <si>
    <t>1º Tenente Fernando Magoga Conde</t>
  </si>
  <si>
    <t>(49) 9 9182-4549</t>
  </si>
  <si>
    <t>(48) 9 9651-3030</t>
  </si>
  <si>
    <t>Felippe Collaço</t>
  </si>
  <si>
    <t>direcao@samaesl.sc.gov.br</t>
  </si>
  <si>
    <t>felippe@agr.sc.gov.br</t>
  </si>
  <si>
    <t>SDE - Secretaria de Estado do Desenvolvimento Econômico</t>
  </si>
  <si>
    <t>Deliberar em AGO 09/07/2019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</si>
</sst>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0.35"/>
      <color indexed="12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3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10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</cellStyleXfs>
  <cellXfs count="68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14" fontId="6" fillId="0" borderId="0" xfId="0" applyNumberFormat="1" applyFont="1" applyAlignment="1" applyProtection="1">
      <alignment vertical="center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2" fillId="0" borderId="0" xfId="0" applyFont="1"/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</cellXfs>
  <cellStyles count="8">
    <cellStyle name="Excel Built-in Normal" xfId="1" xr:uid="{00000000-0005-0000-0000-000000000000}"/>
    <cellStyle name="Hiperlink 2" xfId="2" xr:uid="{00000000-0005-0000-0000-000001000000}"/>
    <cellStyle name="Hiperlink 3" xfId="3" xr:uid="{00000000-0005-0000-0000-000002000000}"/>
    <cellStyle name="Hiperlink 4" xfId="4" xr:uid="{00000000-0005-0000-0000-000003000000}"/>
    <cellStyle name="Hiperlink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</cellStyles>
  <dxfs count="2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23B8DC"/>
      <rgbColor rgb="0099CC00"/>
      <rgbColor rgb="00FFCC00"/>
      <rgbColor rgb="00FF9900"/>
      <rgbColor rgb="00FF6600"/>
      <rgbColor rgb="00666699"/>
      <rgbColor rgb="0094BD5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66FF33"/>
      <color rgb="FFFF6600"/>
      <color rgb="FFFF66FF"/>
      <color rgb="FFFF33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5"/>
  <sheetViews>
    <sheetView showGridLines="0" tabSelected="1" topLeftCell="A32" zoomScale="80" zoomScaleNormal="80" workbookViewId="0">
      <selection activeCell="E33" sqref="E33"/>
    </sheetView>
  </sheetViews>
  <sheetFormatPr defaultRowHeight="15" x14ac:dyDescent="0.2"/>
  <cols>
    <col min="1" max="1" width="13.85546875" style="2" customWidth="1"/>
    <col min="2" max="2" width="14.5703125" style="2" customWidth="1"/>
    <col min="3" max="3" width="66.7109375" style="2" customWidth="1"/>
    <col min="4" max="4" width="29.7109375" style="2" bestFit="1" customWidth="1"/>
    <col min="5" max="5" width="39.28515625" style="2" bestFit="1" customWidth="1"/>
    <col min="6" max="6" width="77" style="2" bestFit="1" customWidth="1"/>
    <col min="7" max="7" width="97.140625" style="2" bestFit="1" customWidth="1"/>
    <col min="8" max="8" width="46.42578125" style="2" bestFit="1" customWidth="1"/>
    <col min="9" max="9" width="133.85546875" style="2" customWidth="1"/>
    <col min="10" max="10" width="62" style="2" hidden="1" customWidth="1"/>
    <col min="11" max="16384" width="9.140625" style="2"/>
  </cols>
  <sheetData>
    <row r="1" spans="1:10" ht="20.25" x14ac:dyDescent="0.2">
      <c r="A1" s="44" t="s">
        <v>81</v>
      </c>
      <c r="B1" s="44"/>
      <c r="C1" s="44"/>
      <c r="D1" s="44"/>
      <c r="E1" s="44"/>
      <c r="F1" s="44"/>
      <c r="G1" s="44"/>
      <c r="H1" s="44"/>
    </row>
    <row r="2" spans="1:10" ht="15.75" x14ac:dyDescent="0.2">
      <c r="A2" s="45" t="s">
        <v>75</v>
      </c>
      <c r="B2" s="45"/>
      <c r="C2" s="22">
        <v>43637</v>
      </c>
    </row>
    <row r="4" spans="1:10" ht="15.75" x14ac:dyDescent="0.2">
      <c r="A4" s="3" t="s">
        <v>62</v>
      </c>
      <c r="D4" s="3" t="s">
        <v>71</v>
      </c>
    </row>
    <row r="5" spans="1:10" x14ac:dyDescent="0.2">
      <c r="A5" s="4" t="s">
        <v>59</v>
      </c>
      <c r="B5" s="46" t="s">
        <v>181</v>
      </c>
      <c r="C5" s="47"/>
      <c r="D5" s="4" t="s">
        <v>2</v>
      </c>
      <c r="E5" s="19"/>
    </row>
    <row r="6" spans="1:10" x14ac:dyDescent="0.2">
      <c r="A6" s="5" t="s">
        <v>70</v>
      </c>
      <c r="B6" s="48" t="s">
        <v>80</v>
      </c>
      <c r="C6" s="49"/>
      <c r="D6" s="5" t="s">
        <v>1</v>
      </c>
      <c r="E6" s="20"/>
    </row>
    <row r="7" spans="1:10" x14ac:dyDescent="0.2">
      <c r="A7" s="5" t="s">
        <v>1</v>
      </c>
      <c r="B7" s="48" t="s">
        <v>196</v>
      </c>
      <c r="C7" s="49"/>
      <c r="D7" s="5" t="s">
        <v>0</v>
      </c>
      <c r="E7" s="20"/>
    </row>
    <row r="8" spans="1:10" x14ac:dyDescent="0.2">
      <c r="A8" s="6" t="s">
        <v>0</v>
      </c>
      <c r="B8" s="50" t="s">
        <v>185</v>
      </c>
      <c r="C8" s="51"/>
      <c r="D8" s="6"/>
      <c r="E8" s="21"/>
    </row>
    <row r="10" spans="1:10" ht="15.75" x14ac:dyDescent="0.2">
      <c r="A10" s="3" t="s">
        <v>63</v>
      </c>
      <c r="B10" s="7"/>
      <c r="C10" s="7"/>
      <c r="D10" s="7"/>
      <c r="E10" s="7"/>
      <c r="F10" s="7"/>
      <c r="G10" s="7"/>
      <c r="H10" s="7"/>
    </row>
    <row r="11" spans="1:10" ht="15.75" x14ac:dyDescent="0.2">
      <c r="A11" s="29" t="s">
        <v>60</v>
      </c>
      <c r="B11" s="30"/>
      <c r="C11" s="1" t="s">
        <v>3</v>
      </c>
      <c r="D11" s="1" t="s">
        <v>69</v>
      </c>
      <c r="E11" s="1" t="s">
        <v>37</v>
      </c>
      <c r="F11" s="1" t="s">
        <v>38</v>
      </c>
      <c r="G11" s="1" t="s">
        <v>34</v>
      </c>
      <c r="H11" s="1" t="s">
        <v>15</v>
      </c>
      <c r="I11" s="1" t="s">
        <v>77</v>
      </c>
    </row>
    <row r="12" spans="1:10" ht="30" customHeight="1" x14ac:dyDescent="0.2">
      <c r="A12" s="31" t="s">
        <v>58</v>
      </c>
      <c r="B12" s="32"/>
      <c r="C12" s="9" t="str">
        <f>VLOOKUP($D12,$D$26:$J$85,7,FALSE)</f>
        <v>GEASC - Grupo Ecológico Ativista Sul Catarinense</v>
      </c>
      <c r="D12" s="10" t="s">
        <v>4</v>
      </c>
      <c r="E12" s="10" t="str">
        <f>VLOOKUP(D12,$D$26:$J$85,2,FALSE)</f>
        <v>Francisco de Assis Beltrame</v>
      </c>
      <c r="F12" s="9" t="str">
        <f>VLOOKUP(E12,$E$26:$J$85,2,FALSE)</f>
        <v>beltrame@avalienge.com.br</v>
      </c>
      <c r="G12" s="9" t="str">
        <f>VLOOKUP(E12,$E$26:$J$85,3, FALSE)</f>
        <v>(48) 9 9976-3070</v>
      </c>
      <c r="H12" s="9" t="str">
        <f t="shared" ref="H12:H20" si="0">IF(VLOOKUP(E12,$E$26:$J$85,4, FALSE)=0,"-",VLOOKUP(E12,$E$26:$J$85,4, FALSE))</f>
        <v>-</v>
      </c>
      <c r="I12" s="9" t="str">
        <f t="shared" ref="I12:I20" si="1">IF(VLOOKUP(E12,$E$26:$J$85,5, FALSE)=0,"-",VLOOKUP(E12,$E$26:$J$85,5, FALSE))</f>
        <v>(48) 3626-2486</v>
      </c>
      <c r="J12" s="2" t="s">
        <v>4</v>
      </c>
    </row>
    <row r="13" spans="1:10" ht="30" customHeight="1" x14ac:dyDescent="0.2">
      <c r="A13" s="33"/>
      <c r="B13" s="34"/>
      <c r="C13" s="11" t="str">
        <f>VLOOKUP($D13,$D$26:$J$85,7,FALSE)</f>
        <v>ACIT - Associação Comercial e Industrial de Tubarão</v>
      </c>
      <c r="D13" s="8" t="s">
        <v>35</v>
      </c>
      <c r="E13" s="8" t="str">
        <f>VLOOKUP(D13,$D$26:$J$85,2,FALSE)</f>
        <v>Guilherme Gonçalves Pereira</v>
      </c>
      <c r="F13" s="11" t="str">
        <f>VLOOKUP(E13,$E$26:$J$85,2,FALSE)</f>
        <v>guilherme@mega.adv.br</v>
      </c>
      <c r="G13" s="11" t="str">
        <f>VLOOKUP(E13,$E$26:$J$85,3, FALSE)</f>
        <v>(48) 9 9144-9040</v>
      </c>
      <c r="H13" s="11" t="str">
        <f t="shared" si="0"/>
        <v>secretaria@aci-tubarao.com.br; executivo@aci-tubarao.com.br</v>
      </c>
      <c r="I13" s="11" t="str">
        <f t="shared" si="1"/>
        <v>(48) 3626-6222</v>
      </c>
      <c r="J13" s="2" t="s">
        <v>35</v>
      </c>
    </row>
    <row r="14" spans="1:10" ht="30" customHeight="1" x14ac:dyDescent="0.2">
      <c r="A14" s="35"/>
      <c r="B14" s="36"/>
      <c r="C14" s="9" t="str">
        <f>VLOOKUP($D14,$D$26:$J$85,7,FALSE)</f>
        <v>AMUREL - Associação de Municípios da Região de Laguna</v>
      </c>
      <c r="D14" s="10" t="s">
        <v>39</v>
      </c>
      <c r="E14" s="10" t="str">
        <f>VLOOKUP(D14,$D$26:$J$85,2,FALSE)</f>
        <v>Celso Heidemann</v>
      </c>
      <c r="F14" s="9" t="str">
        <f>VLOOKUP(E14,$E$26:$J$85,2,FALSE)</f>
        <v>celso@amurel.org.br</v>
      </c>
      <c r="G14" s="9">
        <f>VLOOKUP(E14,$E$26:$J$85,3, FALSE)</f>
        <v>0</v>
      </c>
      <c r="H14" s="9" t="str">
        <f t="shared" si="0"/>
        <v>amurel@amurel.org.br</v>
      </c>
      <c r="I14" s="9" t="str">
        <f t="shared" si="1"/>
        <v>(48) 3626-5711</v>
      </c>
      <c r="J14" s="2" t="s">
        <v>39</v>
      </c>
    </row>
    <row r="15" spans="1:10" ht="30" customHeight="1" x14ac:dyDescent="0.2">
      <c r="A15" s="37" t="s">
        <v>66</v>
      </c>
      <c r="B15" s="38"/>
      <c r="C15" s="11" t="str">
        <f>VLOOKUP($D15,$D$26:$J$37,7,FALSE)</f>
        <v>EPAGRI - Empresa de Pesquisa Agropecuária e Extensão Rural de Santa Catarina / CIDASC - Companhia Integrada de Desenvolvimento Agrícola de Santa Catarina</v>
      </c>
      <c r="D15" s="8" t="s">
        <v>73</v>
      </c>
      <c r="E15" s="8" t="str">
        <f>VLOOKUP(D15,$D$26:$J$37,2,FALSE)</f>
        <v>José Cerilo Calegaro</v>
      </c>
      <c r="F15" s="11" t="str">
        <f>VLOOKUP(E15,$E$26:$J$37,2,FALSE)</f>
        <v>jose.calegaro@unisul.br; calegaro@epagri.sc.gov.br</v>
      </c>
      <c r="G15" s="11" t="str">
        <f>VLOOKUP(E15,$E$26:$J$85,3, FALSE)</f>
        <v>(48) 9816-3658</v>
      </c>
      <c r="H15" s="11" t="str">
        <f t="shared" si="0"/>
        <v>emtubarao@epagri.sc.gov.br</v>
      </c>
      <c r="I15" s="11" t="str">
        <f t="shared" si="1"/>
        <v>(48) 3626-0577</v>
      </c>
      <c r="J15" s="2" t="s">
        <v>73</v>
      </c>
    </row>
    <row r="16" spans="1:10" ht="30" customHeight="1" x14ac:dyDescent="0.2">
      <c r="A16" s="39"/>
      <c r="B16" s="40"/>
      <c r="C16" s="9" t="str">
        <f>VLOOKUP($D16,$D$26:$J$37,7,FALSE)</f>
        <v>ADR - Agência de Desenvolvimento Regional</v>
      </c>
      <c r="D16" s="10" t="s">
        <v>74</v>
      </c>
      <c r="E16" s="10" t="str">
        <f>VLOOKUP(D16,$D$26:$J$37,2,FALSE)</f>
        <v>Janaina de Souza Marçal de Bem</v>
      </c>
      <c r="F16" s="9">
        <f>VLOOKUP(E16,$E$26:$J$37,2,FALSE)</f>
        <v>0</v>
      </c>
      <c r="G16" s="9" t="str">
        <f>VLOOKUP(E16,$E$26:$J$85,3, FALSE)</f>
        <v>(48) 9909-7779</v>
      </c>
      <c r="H16" s="9" t="str">
        <f t="shared" si="0"/>
        <v>-</v>
      </c>
      <c r="I16" s="9" t="str">
        <f t="shared" si="1"/>
        <v>-</v>
      </c>
      <c r="J16" s="2" t="s">
        <v>74</v>
      </c>
    </row>
    <row r="17" spans="1:10" ht="30" customHeight="1" x14ac:dyDescent="0.2">
      <c r="A17" s="37" t="s">
        <v>67</v>
      </c>
      <c r="B17" s="38"/>
      <c r="C17" s="11" t="str">
        <f>VLOOKUP($D17,$D$38:$J$61,7,FALSE)</f>
        <v>UNISUL - Universidade do Sul de Santa Catarina</v>
      </c>
      <c r="D17" s="8" t="s">
        <v>73</v>
      </c>
      <c r="E17" s="8" t="str">
        <f>VLOOKUP(D17,$D$38:$J$61,2,FALSE)</f>
        <v>Celso Lopes de Alburqueque Júnior</v>
      </c>
      <c r="F17" s="11" t="str">
        <f>VLOOKUP(E17,$E$38:$J$61,2,FALSE)</f>
        <v>celso.albuquerque@unisul.br</v>
      </c>
      <c r="G17" s="11" t="str">
        <f>VLOOKUP(E17,$E$38:$J$61,3, FALSE)</f>
        <v>(48) 9 9947 - 3294 / 3621-3142</v>
      </c>
      <c r="H17" s="11" t="str">
        <f t="shared" si="0"/>
        <v>-</v>
      </c>
      <c r="I17" s="11" t="str">
        <f t="shared" si="1"/>
        <v>(48) 3621-3100</v>
      </c>
      <c r="J17" s="2" t="s">
        <v>76</v>
      </c>
    </row>
    <row r="18" spans="1:10" ht="30" customHeight="1" x14ac:dyDescent="0.2">
      <c r="A18" s="39"/>
      <c r="B18" s="40"/>
      <c r="C18" s="9" t="str">
        <f>VLOOKUP($D18,$D$38:$J$61,7,FALSE)</f>
        <v>ACIVALE - Associação Empresarial do Vale de Braço do Norte</v>
      </c>
      <c r="D18" s="10" t="s">
        <v>74</v>
      </c>
      <c r="E18" s="10" t="str">
        <f>VLOOKUP(D18,$D$38:$J$61,2,FALSE)</f>
        <v>Woimer José Back</v>
      </c>
      <c r="F18" s="9" t="str">
        <f>VLOOKUP(E18,$E$38:$J$61,2,FALSE)</f>
        <v>woimer@riotunel.com.br</v>
      </c>
      <c r="G18" s="9" t="str">
        <f>VLOOKUP(E18,$E$38:$J$61,3, FALSE)</f>
        <v>(48) 3658-0110 - 9 9987-0704</v>
      </c>
      <c r="H18" s="9" t="str">
        <f t="shared" si="0"/>
        <v>acivale@acivale.com.br</v>
      </c>
      <c r="I18" s="9" t="str">
        <f t="shared" si="1"/>
        <v>(48) 3658-3679</v>
      </c>
      <c r="J18" s="2" t="s">
        <v>31</v>
      </c>
    </row>
    <row r="19" spans="1:10" ht="30" customHeight="1" x14ac:dyDescent="0.2">
      <c r="A19" s="31" t="s">
        <v>5</v>
      </c>
      <c r="B19" s="32"/>
      <c r="C19" s="11" t="str">
        <f>VLOOKUP($D19,$D$62:$J$85,7,FALSE)</f>
        <v>Sindicatos Rurais</v>
      </c>
      <c r="D19" s="8" t="s">
        <v>73</v>
      </c>
      <c r="E19" s="8" t="str">
        <f>VLOOKUP(D19,$D$62:$J$85,2,FALSE)</f>
        <v xml:space="preserve">  Maicon dos Reis Soares </v>
      </c>
      <c r="F19" s="11" t="str">
        <f>VLOOKUP(E19,$E$62:$J$85,2,FALSE)</f>
        <v xml:space="preserve">maicon.agronomo@gmail.com </v>
      </c>
      <c r="G19" s="11" t="str">
        <f>VLOOKUP(E19,$E$62:$J$85,3, FALSE)</f>
        <v>(48) 9931-0207 - 8419-6484</v>
      </c>
      <c r="H19" s="11" t="str">
        <f t="shared" si="0"/>
        <v>-</v>
      </c>
      <c r="I19" s="11" t="str">
        <f t="shared" si="1"/>
        <v>(48) 3622-0814</v>
      </c>
      <c r="J19" s="2" t="s">
        <v>32</v>
      </c>
    </row>
    <row r="20" spans="1:10" ht="30" customHeight="1" x14ac:dyDescent="0.2">
      <c r="A20" s="35"/>
      <c r="B20" s="36"/>
      <c r="C20" s="9" t="str">
        <f>VLOOKUP($D20,$D$62:$J$85,7,FALSE)</f>
        <v>Produtores de Arroz</v>
      </c>
      <c r="D20" s="10" t="s">
        <v>74</v>
      </c>
      <c r="E20" s="10" t="str">
        <f>VLOOKUP(D20,$D$62:$J$85,2,FALSE)</f>
        <v>Dionísio Bressan Lemos</v>
      </c>
      <c r="F20" s="9" t="str">
        <f>VLOOKUP(E20,$E$62:$J$85,2,FALSE)</f>
        <v>dionisio@copagro.com.br</v>
      </c>
      <c r="G20" s="9" t="str">
        <f>VLOOKUP(E20,$E$62:$J$85,3, FALSE)</f>
        <v>(48) 9 9976-0550</v>
      </c>
      <c r="H20" s="9" t="str">
        <f t="shared" si="0"/>
        <v>-</v>
      </c>
      <c r="I20" s="9" t="str">
        <f t="shared" si="1"/>
        <v>-</v>
      </c>
    </row>
    <row r="21" spans="1:10" ht="25.5" customHeight="1" x14ac:dyDescent="0.2">
      <c r="A21" s="41" t="s">
        <v>64</v>
      </c>
      <c r="B21" s="42"/>
      <c r="C21" s="42"/>
      <c r="D21" s="43"/>
      <c r="E21" s="12">
        <f>E5</f>
        <v>0</v>
      </c>
      <c r="F21" s="13">
        <f>E6</f>
        <v>0</v>
      </c>
      <c r="G21" s="13">
        <f>E7</f>
        <v>0</v>
      </c>
      <c r="H21" s="13" t="s">
        <v>72</v>
      </c>
      <c r="I21" s="13" t="s">
        <v>72</v>
      </c>
    </row>
    <row r="24" spans="1:10" ht="15.75" x14ac:dyDescent="0.2">
      <c r="A24" s="3" t="s">
        <v>65</v>
      </c>
      <c r="B24" s="7"/>
      <c r="C24" s="7"/>
      <c r="D24" s="7"/>
      <c r="E24" s="7"/>
      <c r="F24" s="7"/>
      <c r="G24" s="7"/>
      <c r="H24" s="7"/>
      <c r="I24" s="7"/>
    </row>
    <row r="25" spans="1:10" ht="15" customHeight="1" x14ac:dyDescent="0.2">
      <c r="A25" s="1" t="s">
        <v>60</v>
      </c>
      <c r="B25" s="1" t="s">
        <v>36</v>
      </c>
      <c r="C25" s="1" t="s">
        <v>3</v>
      </c>
      <c r="D25" s="52" t="s">
        <v>37</v>
      </c>
      <c r="E25" s="52"/>
      <c r="F25" s="1" t="s">
        <v>38</v>
      </c>
      <c r="G25" s="1" t="s">
        <v>34</v>
      </c>
      <c r="H25" s="1" t="s">
        <v>15</v>
      </c>
      <c r="I25" s="1" t="s">
        <v>77</v>
      </c>
      <c r="J25" s="1" t="s">
        <v>3</v>
      </c>
    </row>
    <row r="26" spans="1:10" ht="15" customHeight="1" x14ac:dyDescent="0.2">
      <c r="A26" s="53" t="s">
        <v>66</v>
      </c>
      <c r="B26" s="54">
        <v>1</v>
      </c>
      <c r="C26" s="55" t="s">
        <v>56</v>
      </c>
      <c r="D26" s="15" t="s">
        <v>31</v>
      </c>
      <c r="E26" s="15" t="s">
        <v>241</v>
      </c>
      <c r="F26" s="15" t="s">
        <v>242</v>
      </c>
      <c r="G26" s="15" t="s">
        <v>243</v>
      </c>
      <c r="H26" s="57" t="s">
        <v>262</v>
      </c>
      <c r="I26" s="15" t="s">
        <v>82</v>
      </c>
      <c r="J26" s="14" t="str">
        <f>C26</f>
        <v>ICMBio - Instituto Chico Mendes de Conservação da Biodiversidade</v>
      </c>
    </row>
    <row r="27" spans="1:10" ht="15" customHeight="1" x14ac:dyDescent="0.2">
      <c r="A27" s="54"/>
      <c r="B27" s="54"/>
      <c r="C27" s="56"/>
      <c r="D27" s="16" t="s">
        <v>32</v>
      </c>
      <c r="E27" s="16" t="s">
        <v>244</v>
      </c>
      <c r="F27" s="16" t="s">
        <v>245</v>
      </c>
      <c r="G27" s="16" t="s">
        <v>243</v>
      </c>
      <c r="H27" s="57"/>
      <c r="I27" s="16" t="s">
        <v>82</v>
      </c>
      <c r="J27" s="14" t="str">
        <f>J26</f>
        <v>ICMBio - Instituto Chico Mendes de Conservação da Biodiversidade</v>
      </c>
    </row>
    <row r="28" spans="1:10" ht="15" customHeight="1" x14ac:dyDescent="0.2">
      <c r="A28" s="54"/>
      <c r="B28" s="54">
        <v>2</v>
      </c>
      <c r="C28" s="55" t="s">
        <v>133</v>
      </c>
      <c r="D28" s="15" t="s">
        <v>31</v>
      </c>
      <c r="E28" s="15" t="s">
        <v>236</v>
      </c>
      <c r="F28" s="15" t="s">
        <v>238</v>
      </c>
      <c r="G28" s="15" t="s">
        <v>83</v>
      </c>
      <c r="H28" s="57" t="s">
        <v>104</v>
      </c>
      <c r="I28" s="15" t="s">
        <v>83</v>
      </c>
      <c r="J28" s="14" t="str">
        <f>C28</f>
        <v>Delegacia Capitania dos Portos de Laguna</v>
      </c>
    </row>
    <row r="29" spans="1:10" ht="15" customHeight="1" x14ac:dyDescent="0.2">
      <c r="A29" s="54"/>
      <c r="B29" s="54"/>
      <c r="C29" s="56"/>
      <c r="D29" s="16" t="s">
        <v>32</v>
      </c>
      <c r="E29" s="16" t="s">
        <v>237</v>
      </c>
      <c r="F29" s="16" t="s">
        <v>239</v>
      </c>
      <c r="G29" s="28" t="s">
        <v>240</v>
      </c>
      <c r="H29" s="57"/>
      <c r="I29" s="16" t="s">
        <v>182</v>
      </c>
      <c r="J29" s="14" t="str">
        <f>J28</f>
        <v>Delegacia Capitania dos Portos de Laguna</v>
      </c>
    </row>
    <row r="30" spans="1:10" ht="15" customHeight="1" x14ac:dyDescent="0.2">
      <c r="A30" s="54"/>
      <c r="B30" s="54">
        <v>3</v>
      </c>
      <c r="C30" s="55" t="s">
        <v>105</v>
      </c>
      <c r="D30" s="15" t="s">
        <v>73</v>
      </c>
      <c r="E30" s="15" t="s">
        <v>10</v>
      </c>
      <c r="F30" s="15" t="s">
        <v>180</v>
      </c>
      <c r="G30" s="15" t="s">
        <v>162</v>
      </c>
      <c r="H30" s="57" t="s">
        <v>140</v>
      </c>
      <c r="I30" s="15" t="s">
        <v>84</v>
      </c>
      <c r="J30" s="14" t="str">
        <f>C30</f>
        <v>EPAGRI - Empresa de Pesquisa Agropecuária e Extensão Rural de Santa Catarina / CIDASC - Companhia Integrada de Desenvolvimento Agrícola de Santa Catarina</v>
      </c>
    </row>
    <row r="31" spans="1:10" ht="15" customHeight="1" x14ac:dyDescent="0.2">
      <c r="A31" s="54"/>
      <c r="B31" s="54"/>
      <c r="C31" s="56"/>
      <c r="D31" s="16" t="s">
        <v>32</v>
      </c>
      <c r="E31" s="16" t="s">
        <v>231</v>
      </c>
      <c r="F31" s="16" t="s">
        <v>228</v>
      </c>
      <c r="G31" s="16" t="s">
        <v>230</v>
      </c>
      <c r="H31" s="57"/>
      <c r="I31" s="16" t="s">
        <v>229</v>
      </c>
      <c r="J31" s="14" t="str">
        <f>J30</f>
        <v>EPAGRI - Empresa de Pesquisa Agropecuária e Extensão Rural de Santa Catarina / CIDASC - Companhia Integrada de Desenvolvimento Agrícola de Santa Catarina</v>
      </c>
    </row>
    <row r="32" spans="1:10" ht="15" customHeight="1" x14ac:dyDescent="0.2">
      <c r="A32" s="54"/>
      <c r="B32" s="54">
        <v>4</v>
      </c>
      <c r="C32" s="55" t="s">
        <v>220</v>
      </c>
      <c r="D32" s="15" t="s">
        <v>31</v>
      </c>
      <c r="E32" s="15" t="s">
        <v>57</v>
      </c>
      <c r="F32" s="15" t="s">
        <v>221</v>
      </c>
      <c r="G32" s="15" t="s">
        <v>277</v>
      </c>
      <c r="H32" s="57" t="s">
        <v>151</v>
      </c>
      <c r="I32" s="15" t="s">
        <v>136</v>
      </c>
      <c r="J32" s="14" t="str">
        <f>C32</f>
        <v>IMA / Polícia Ambiental-SC</v>
      </c>
    </row>
    <row r="33" spans="1:10" ht="15" customHeight="1" x14ac:dyDescent="0.2">
      <c r="A33" s="54"/>
      <c r="B33" s="54"/>
      <c r="C33" s="56"/>
      <c r="D33" s="16" t="s">
        <v>32</v>
      </c>
      <c r="E33" s="25" t="s">
        <v>189</v>
      </c>
      <c r="F33" s="16" t="s">
        <v>190</v>
      </c>
      <c r="G33" s="16" t="s">
        <v>276</v>
      </c>
      <c r="H33" s="57"/>
      <c r="I33" s="16" t="s">
        <v>225</v>
      </c>
      <c r="J33" s="14" t="str">
        <f>J32</f>
        <v>IMA / Polícia Ambiental-SC</v>
      </c>
    </row>
    <row r="34" spans="1:10" ht="15" customHeight="1" x14ac:dyDescent="0.2">
      <c r="A34" s="54"/>
      <c r="B34" s="54">
        <v>5</v>
      </c>
      <c r="C34" s="55" t="s">
        <v>209</v>
      </c>
      <c r="D34" s="15" t="s">
        <v>74</v>
      </c>
      <c r="E34" s="15" t="s">
        <v>186</v>
      </c>
      <c r="F34" s="15"/>
      <c r="G34" s="15" t="s">
        <v>106</v>
      </c>
      <c r="H34" s="57"/>
      <c r="I34" s="15"/>
      <c r="J34" s="14" t="str">
        <f>C34</f>
        <v>ADR - Agência de Desenvolvimento Regional</v>
      </c>
    </row>
    <row r="35" spans="1:10" ht="15" customHeight="1" x14ac:dyDescent="0.2">
      <c r="A35" s="54"/>
      <c r="B35" s="54"/>
      <c r="C35" s="56"/>
      <c r="D35" s="16" t="s">
        <v>32</v>
      </c>
      <c r="E35" s="16" t="s">
        <v>107</v>
      </c>
      <c r="F35" s="16" t="s">
        <v>108</v>
      </c>
      <c r="G35" s="16"/>
      <c r="H35" s="57"/>
      <c r="I35" s="16"/>
      <c r="J35" s="14" t="str">
        <f>J34</f>
        <v>ADR - Agência de Desenvolvimento Regional</v>
      </c>
    </row>
    <row r="36" spans="1:10" ht="15" customHeight="1" x14ac:dyDescent="0.2">
      <c r="A36" s="54"/>
      <c r="B36" s="54">
        <v>6</v>
      </c>
      <c r="C36" s="55" t="s">
        <v>281</v>
      </c>
      <c r="D36" s="15" t="s">
        <v>31</v>
      </c>
      <c r="E36" s="15" t="s">
        <v>13</v>
      </c>
      <c r="F36" s="15" t="s">
        <v>14</v>
      </c>
      <c r="G36" s="15" t="s">
        <v>78</v>
      </c>
      <c r="H36" s="57" t="s">
        <v>17</v>
      </c>
      <c r="I36" s="15" t="s">
        <v>85</v>
      </c>
      <c r="J36" s="14" t="str">
        <f>C36</f>
        <v>SDE - Secretaria de Estado do Desenvolvimento Econômico</v>
      </c>
    </row>
    <row r="37" spans="1:10" ht="15" customHeight="1" x14ac:dyDescent="0.2">
      <c r="A37" s="54"/>
      <c r="B37" s="54"/>
      <c r="C37" s="56"/>
      <c r="D37" s="16" t="s">
        <v>32</v>
      </c>
      <c r="E37" s="16" t="s">
        <v>141</v>
      </c>
      <c r="F37" s="16" t="s">
        <v>144</v>
      </c>
      <c r="G37" s="16" t="s">
        <v>16</v>
      </c>
      <c r="H37" s="57"/>
      <c r="I37" s="16" t="s">
        <v>86</v>
      </c>
      <c r="J37" s="14" t="str">
        <f>J36</f>
        <v>SDE - Secretaria de Estado do Desenvolvimento Econômico</v>
      </c>
    </row>
    <row r="38" spans="1:10" ht="15" customHeight="1" x14ac:dyDescent="0.2">
      <c r="A38" s="58" t="s">
        <v>67</v>
      </c>
      <c r="B38" s="59">
        <v>7</v>
      </c>
      <c r="C38" s="60" t="s">
        <v>47</v>
      </c>
      <c r="D38" s="17" t="s">
        <v>35</v>
      </c>
      <c r="E38" s="17" t="s">
        <v>210</v>
      </c>
      <c r="F38" s="17" t="s">
        <v>211</v>
      </c>
      <c r="G38" s="17" t="s">
        <v>271</v>
      </c>
      <c r="H38" s="60" t="s">
        <v>183</v>
      </c>
      <c r="I38" s="17" t="s">
        <v>61</v>
      </c>
      <c r="J38" s="14" t="str">
        <f>C38</f>
        <v>ACIT - Associação Comercial e Industrial de Tubarão</v>
      </c>
    </row>
    <row r="39" spans="1:10" ht="15" customHeight="1" x14ac:dyDescent="0.2">
      <c r="A39" s="59"/>
      <c r="B39" s="59"/>
      <c r="C39" s="60"/>
      <c r="D39" s="16" t="s">
        <v>32</v>
      </c>
      <c r="E39" s="16" t="s">
        <v>205</v>
      </c>
      <c r="F39" s="16" t="s">
        <v>206</v>
      </c>
      <c r="G39" s="16" t="s">
        <v>184</v>
      </c>
      <c r="H39" s="60"/>
      <c r="I39" s="16" t="s">
        <v>272</v>
      </c>
      <c r="J39" s="14" t="str">
        <f>J38</f>
        <v>ACIT - Associação Comercial e Industrial de Tubarão</v>
      </c>
    </row>
    <row r="40" spans="1:10" ht="15" customHeight="1" x14ac:dyDescent="0.2">
      <c r="A40" s="59"/>
      <c r="B40" s="59">
        <v>8</v>
      </c>
      <c r="C40" s="60" t="s">
        <v>48</v>
      </c>
      <c r="D40" s="17" t="s">
        <v>74</v>
      </c>
      <c r="E40" s="17" t="s">
        <v>115</v>
      </c>
      <c r="F40" s="17" t="s">
        <v>125</v>
      </c>
      <c r="G40" s="17" t="s">
        <v>212</v>
      </c>
      <c r="H40" s="60" t="s">
        <v>49</v>
      </c>
      <c r="I40" s="17" t="s">
        <v>88</v>
      </c>
      <c r="J40" s="14" t="str">
        <f>C40</f>
        <v>ACIVALE - Associação Empresarial do Vale de Braço do Norte</v>
      </c>
    </row>
    <row r="41" spans="1:10" ht="15" customHeight="1" x14ac:dyDescent="0.2">
      <c r="A41" s="59"/>
      <c r="B41" s="59"/>
      <c r="C41" s="60"/>
      <c r="D41" s="16" t="s">
        <v>32</v>
      </c>
      <c r="E41" s="16" t="s">
        <v>50</v>
      </c>
      <c r="F41" s="16" t="s">
        <v>109</v>
      </c>
      <c r="G41" s="16" t="s">
        <v>213</v>
      </c>
      <c r="H41" s="60"/>
      <c r="I41" s="16" t="s">
        <v>89</v>
      </c>
      <c r="J41" s="14" t="str">
        <f>J40</f>
        <v>ACIVALE - Associação Empresarial do Vale de Braço do Norte</v>
      </c>
    </row>
    <row r="42" spans="1:10" ht="15" customHeight="1" x14ac:dyDescent="0.2">
      <c r="A42" s="59"/>
      <c r="B42" s="59">
        <v>9</v>
      </c>
      <c r="C42" s="60" t="s">
        <v>282</v>
      </c>
      <c r="D42" s="17"/>
      <c r="E42" s="17"/>
      <c r="F42" s="17"/>
      <c r="G42" s="17"/>
      <c r="H42" s="60"/>
      <c r="I42" s="17"/>
      <c r="J42" s="14" t="str">
        <f>C42</f>
        <v>Deliberar em AGO 09/07/2019</v>
      </c>
    </row>
    <row r="43" spans="1:10" ht="15" customHeight="1" x14ac:dyDescent="0.2">
      <c r="A43" s="59"/>
      <c r="B43" s="59"/>
      <c r="C43" s="60"/>
      <c r="D43" s="16"/>
      <c r="E43" s="16"/>
      <c r="F43" s="16"/>
      <c r="G43" s="16"/>
      <c r="H43" s="60"/>
      <c r="I43" s="16"/>
      <c r="J43" s="14" t="str">
        <f>J42</f>
        <v>Deliberar em AGO 09/07/2019</v>
      </c>
    </row>
    <row r="44" spans="1:10" ht="15" customHeight="1" x14ac:dyDescent="0.2">
      <c r="A44" s="59"/>
      <c r="B44" s="59">
        <v>10</v>
      </c>
      <c r="C44" s="60" t="s">
        <v>51</v>
      </c>
      <c r="D44" s="17" t="s">
        <v>31</v>
      </c>
      <c r="E44" s="17" t="s">
        <v>118</v>
      </c>
      <c r="F44" s="17" t="s">
        <v>117</v>
      </c>
      <c r="G44" s="17" t="s">
        <v>214</v>
      </c>
      <c r="H44" s="60"/>
      <c r="I44" s="17" t="s">
        <v>119</v>
      </c>
      <c r="J44" s="14" t="str">
        <f>C44</f>
        <v>AFUBRA - Associação dos Fumicultores do Brasil</v>
      </c>
    </row>
    <row r="45" spans="1:10" ht="15" customHeight="1" x14ac:dyDescent="0.2">
      <c r="A45" s="59"/>
      <c r="B45" s="59"/>
      <c r="C45" s="60"/>
      <c r="D45" s="16" t="s">
        <v>32</v>
      </c>
      <c r="E45" s="16" t="s">
        <v>275</v>
      </c>
      <c r="F45" s="16"/>
      <c r="G45" s="16"/>
      <c r="H45" s="60"/>
      <c r="I45" s="16" t="s">
        <v>119</v>
      </c>
      <c r="J45" s="14" t="str">
        <f>J44</f>
        <v>AFUBRA - Associação dos Fumicultores do Brasil</v>
      </c>
    </row>
    <row r="46" spans="1:10" ht="15" customHeight="1" x14ac:dyDescent="0.2">
      <c r="A46" s="59"/>
      <c r="B46" s="59">
        <v>11</v>
      </c>
      <c r="C46" s="60" t="s">
        <v>159</v>
      </c>
      <c r="D46" s="17" t="s">
        <v>31</v>
      </c>
      <c r="E46" s="17" t="s">
        <v>233</v>
      </c>
      <c r="F46" s="17" t="s">
        <v>232</v>
      </c>
      <c r="G46" s="17" t="s">
        <v>259</v>
      </c>
      <c r="H46" s="60" t="s">
        <v>30</v>
      </c>
      <c r="I46" s="17" t="s">
        <v>160</v>
      </c>
      <c r="J46" s="14" t="str">
        <f>C46</f>
        <v>ALESC - Assembleia Legislativa de Santa Catarina</v>
      </c>
    </row>
    <row r="47" spans="1:10" ht="15" customHeight="1" x14ac:dyDescent="0.2">
      <c r="A47" s="59"/>
      <c r="B47" s="59"/>
      <c r="C47" s="60"/>
      <c r="D47" s="16" t="s">
        <v>32</v>
      </c>
      <c r="E47" s="16" t="s">
        <v>226</v>
      </c>
      <c r="F47" s="16" t="s">
        <v>227</v>
      </c>
      <c r="G47" s="16" t="s">
        <v>260</v>
      </c>
      <c r="H47" s="60"/>
      <c r="I47" s="16" t="s">
        <v>161</v>
      </c>
      <c r="J47" s="14" t="str">
        <f>J46</f>
        <v>ALESC - Assembleia Legislativa de Santa Catarina</v>
      </c>
    </row>
    <row r="48" spans="1:10" ht="15" customHeight="1" x14ac:dyDescent="0.2">
      <c r="A48" s="59"/>
      <c r="B48" s="59">
        <v>12</v>
      </c>
      <c r="C48" s="60" t="s">
        <v>52</v>
      </c>
      <c r="D48" s="17" t="s">
        <v>39</v>
      </c>
      <c r="E48" s="17" t="s">
        <v>53</v>
      </c>
      <c r="F48" s="17" t="s">
        <v>154</v>
      </c>
      <c r="G48" s="17"/>
      <c r="H48" s="60" t="s">
        <v>25</v>
      </c>
      <c r="I48" s="17" t="s">
        <v>79</v>
      </c>
      <c r="J48" s="14" t="str">
        <f>C48</f>
        <v>AMUREL - Associação de Municípios da Região de Laguna</v>
      </c>
    </row>
    <row r="49" spans="1:10" ht="15" customHeight="1" x14ac:dyDescent="0.2">
      <c r="A49" s="59"/>
      <c r="B49" s="59"/>
      <c r="C49" s="60"/>
      <c r="D49" s="16" t="s">
        <v>32</v>
      </c>
      <c r="E49" s="16"/>
      <c r="F49" s="16"/>
      <c r="G49" s="16"/>
      <c r="H49" s="60"/>
      <c r="I49" s="16" t="s">
        <v>79</v>
      </c>
      <c r="J49" s="14" t="str">
        <f>J48</f>
        <v>AMUREL - Associação de Municípios da Região de Laguna</v>
      </c>
    </row>
    <row r="50" spans="1:10" ht="15" customHeight="1" x14ac:dyDescent="0.2">
      <c r="A50" s="59"/>
      <c r="B50" s="59">
        <v>13</v>
      </c>
      <c r="C50" s="61" t="s">
        <v>193</v>
      </c>
      <c r="D50" s="17" t="s">
        <v>31</v>
      </c>
      <c r="E50" s="17" t="s">
        <v>194</v>
      </c>
      <c r="F50" s="17" t="s">
        <v>247</v>
      </c>
      <c r="G50" s="17" t="s">
        <v>250</v>
      </c>
      <c r="H50" s="60"/>
      <c r="I50" s="17" t="s">
        <v>273</v>
      </c>
      <c r="J50" s="14" t="str">
        <f>C50</f>
        <v>OAB - subseção de Tubarão</v>
      </c>
    </row>
    <row r="51" spans="1:10" ht="15" customHeight="1" x14ac:dyDescent="0.2">
      <c r="A51" s="59"/>
      <c r="B51" s="59"/>
      <c r="C51" s="62"/>
      <c r="D51" s="16" t="s">
        <v>32</v>
      </c>
      <c r="E51" s="16" t="s">
        <v>195</v>
      </c>
      <c r="F51" s="16" t="s">
        <v>204</v>
      </c>
      <c r="G51" s="16" t="s">
        <v>246</v>
      </c>
      <c r="H51" s="60"/>
      <c r="I51" s="27" t="s">
        <v>274</v>
      </c>
      <c r="J51" s="14" t="str">
        <f>J50</f>
        <v>OAB - subseção de Tubarão</v>
      </c>
    </row>
    <row r="52" spans="1:10" ht="15" customHeight="1" x14ac:dyDescent="0.2">
      <c r="A52" s="59"/>
      <c r="B52" s="59">
        <v>14</v>
      </c>
      <c r="C52" s="60" t="s">
        <v>122</v>
      </c>
      <c r="D52" s="17" t="s">
        <v>31</v>
      </c>
      <c r="E52" s="17" t="s">
        <v>41</v>
      </c>
      <c r="F52" s="17" t="s">
        <v>18</v>
      </c>
      <c r="G52" s="17" t="s">
        <v>215</v>
      </c>
      <c r="H52" s="60" t="s">
        <v>110</v>
      </c>
      <c r="I52" s="17" t="s">
        <v>111</v>
      </c>
      <c r="J52" s="14" t="str">
        <f>C52</f>
        <v>AREA/TB - Associação Regional de Engenheiros e Arquitetos Vale do Rio Tubarão</v>
      </c>
    </row>
    <row r="53" spans="1:10" ht="15" customHeight="1" x14ac:dyDescent="0.2">
      <c r="A53" s="59"/>
      <c r="B53" s="59"/>
      <c r="C53" s="60"/>
      <c r="D53" s="16" t="s">
        <v>32</v>
      </c>
      <c r="E53" s="16" t="s">
        <v>112</v>
      </c>
      <c r="F53" s="16" t="s">
        <v>113</v>
      </c>
      <c r="G53" s="16" t="s">
        <v>216</v>
      </c>
      <c r="H53" s="60"/>
      <c r="I53" s="16" t="s">
        <v>111</v>
      </c>
      <c r="J53" s="14" t="str">
        <f>J52</f>
        <v>AREA/TB - Associação Regional de Engenheiros e Arquitetos Vale do Rio Tubarão</v>
      </c>
    </row>
    <row r="54" spans="1:10" ht="15" customHeight="1" x14ac:dyDescent="0.2">
      <c r="A54" s="59"/>
      <c r="B54" s="59">
        <v>15</v>
      </c>
      <c r="C54" s="60" t="s">
        <v>142</v>
      </c>
      <c r="D54" s="17" t="s">
        <v>31</v>
      </c>
      <c r="E54" s="17" t="s">
        <v>9</v>
      </c>
      <c r="F54" s="17" t="s">
        <v>12</v>
      </c>
      <c r="G54" s="17" t="s">
        <v>217</v>
      </c>
      <c r="H54" s="60"/>
      <c r="I54" s="17" t="s">
        <v>90</v>
      </c>
      <c r="J54" s="14" t="str">
        <f>C54</f>
        <v>CREA/SC - Conselho Regional de Engenharia e Agronomia de Santa Catarina</v>
      </c>
    </row>
    <row r="55" spans="1:10" ht="15" customHeight="1" x14ac:dyDescent="0.2">
      <c r="A55" s="59"/>
      <c r="B55" s="59"/>
      <c r="C55" s="60"/>
      <c r="D55" s="16" t="s">
        <v>32</v>
      </c>
      <c r="E55" s="16" t="s">
        <v>26</v>
      </c>
      <c r="F55" s="16" t="s">
        <v>27</v>
      </c>
      <c r="G55" s="16" t="s">
        <v>87</v>
      </c>
      <c r="H55" s="60"/>
      <c r="I55" s="16" t="s">
        <v>91</v>
      </c>
      <c r="J55" s="14" t="str">
        <f>J54</f>
        <v>CREA/SC - Conselho Regional de Engenharia e Agronomia de Santa Catarina</v>
      </c>
    </row>
    <row r="56" spans="1:10" ht="15" customHeight="1" x14ac:dyDescent="0.2">
      <c r="A56" s="59"/>
      <c r="B56" s="59">
        <v>16</v>
      </c>
      <c r="C56" s="60" t="s">
        <v>54</v>
      </c>
      <c r="D56" s="17" t="s">
        <v>4</v>
      </c>
      <c r="E56" s="17" t="s">
        <v>6</v>
      </c>
      <c r="F56" s="17" t="s">
        <v>7</v>
      </c>
      <c r="G56" s="17" t="s">
        <v>218</v>
      </c>
      <c r="H56" s="60"/>
      <c r="I56" s="17" t="s">
        <v>92</v>
      </c>
      <c r="J56" s="14" t="str">
        <f>C56</f>
        <v>GEASC - Grupo Ecológico Ativista Sul Catarinense</v>
      </c>
    </row>
    <row r="57" spans="1:10" ht="15" customHeight="1" x14ac:dyDescent="0.2">
      <c r="A57" s="59"/>
      <c r="B57" s="59"/>
      <c r="C57" s="60"/>
      <c r="D57" s="16" t="s">
        <v>32</v>
      </c>
      <c r="E57" s="16" t="s">
        <v>120</v>
      </c>
      <c r="F57" s="16" t="s">
        <v>261</v>
      </c>
      <c r="G57" s="16" t="s">
        <v>222</v>
      </c>
      <c r="H57" s="60"/>
      <c r="I57" s="16" t="s">
        <v>121</v>
      </c>
      <c r="J57" s="14" t="str">
        <f>J56</f>
        <v>GEASC - Grupo Ecológico Ativista Sul Catarinense</v>
      </c>
    </row>
    <row r="58" spans="1:10" ht="15" customHeight="1" x14ac:dyDescent="0.2">
      <c r="A58" s="59"/>
      <c r="B58" s="59">
        <v>17</v>
      </c>
      <c r="C58" s="60" t="s">
        <v>55</v>
      </c>
      <c r="D58" s="17" t="s">
        <v>73</v>
      </c>
      <c r="E58" s="17" t="s">
        <v>197</v>
      </c>
      <c r="F58" s="17" t="s">
        <v>198</v>
      </c>
      <c r="G58" s="17" t="s">
        <v>248</v>
      </c>
      <c r="H58" s="60"/>
      <c r="I58" s="17" t="s">
        <v>166</v>
      </c>
      <c r="J58" s="14" t="str">
        <f>C58</f>
        <v>UNISUL - Universidade do Sul de Santa Catarina</v>
      </c>
    </row>
    <row r="59" spans="1:10" ht="15" customHeight="1" x14ac:dyDescent="0.2">
      <c r="A59" s="59"/>
      <c r="B59" s="59"/>
      <c r="C59" s="60"/>
      <c r="D59" s="16" t="s">
        <v>32</v>
      </c>
      <c r="E59" s="16" t="s">
        <v>200</v>
      </c>
      <c r="F59" s="16" t="s">
        <v>199</v>
      </c>
      <c r="G59" s="16" t="s">
        <v>249</v>
      </c>
      <c r="H59" s="60"/>
      <c r="I59" s="16" t="s">
        <v>93</v>
      </c>
      <c r="J59" s="14" t="str">
        <f>J58</f>
        <v>UNISUL - Universidade do Sul de Santa Catarina</v>
      </c>
    </row>
    <row r="60" spans="1:10" ht="15" customHeight="1" x14ac:dyDescent="0.2">
      <c r="A60" s="59"/>
      <c r="B60" s="59">
        <v>18</v>
      </c>
      <c r="C60" s="60" t="s">
        <v>137</v>
      </c>
      <c r="D60" s="17" t="s">
        <v>31</v>
      </c>
      <c r="E60" s="17" t="s">
        <v>264</v>
      </c>
      <c r="F60" s="17" t="s">
        <v>265</v>
      </c>
      <c r="G60" s="17" t="s">
        <v>266</v>
      </c>
      <c r="H60" s="60" t="s">
        <v>152</v>
      </c>
      <c r="I60" s="17" t="s">
        <v>138</v>
      </c>
      <c r="J60" s="14" t="str">
        <f>C60</f>
        <v>ACIM - Associação Empresarial de Imbituba</v>
      </c>
    </row>
    <row r="61" spans="1:10" ht="15" customHeight="1" x14ac:dyDescent="0.2">
      <c r="A61" s="59"/>
      <c r="B61" s="59"/>
      <c r="C61" s="60"/>
      <c r="D61" s="16" t="s">
        <v>32</v>
      </c>
      <c r="E61" s="16" t="s">
        <v>267</v>
      </c>
      <c r="F61" s="16" t="s">
        <v>268</v>
      </c>
      <c r="G61" s="16" t="s">
        <v>269</v>
      </c>
      <c r="H61" s="60"/>
      <c r="I61" s="16" t="s">
        <v>138</v>
      </c>
      <c r="J61" s="14" t="str">
        <f>J60</f>
        <v>ACIM - Associação Empresarial de Imbituba</v>
      </c>
    </row>
    <row r="62" spans="1:10" ht="15" customHeight="1" x14ac:dyDescent="0.2">
      <c r="A62" s="65" t="s">
        <v>68</v>
      </c>
      <c r="B62" s="63">
        <v>19</v>
      </c>
      <c r="C62" s="64" t="s">
        <v>40</v>
      </c>
      <c r="D62" s="18" t="s">
        <v>31</v>
      </c>
      <c r="E62" s="18" t="s">
        <v>278</v>
      </c>
      <c r="F62" s="18" t="s">
        <v>280</v>
      </c>
      <c r="G62" s="18" t="s">
        <v>219</v>
      </c>
      <c r="H62" s="64" t="s">
        <v>19</v>
      </c>
      <c r="I62" s="18" t="s">
        <v>96</v>
      </c>
      <c r="J62" s="14" t="str">
        <f>C62</f>
        <v>Agência Reguladora Águas de Tubarão / SAMAE</v>
      </c>
    </row>
    <row r="63" spans="1:10" ht="15" customHeight="1" x14ac:dyDescent="0.2">
      <c r="A63" s="63"/>
      <c r="B63" s="63"/>
      <c r="C63" s="64"/>
      <c r="D63" s="16" t="s">
        <v>32</v>
      </c>
      <c r="E63" s="16" t="s">
        <v>270</v>
      </c>
      <c r="F63" s="16" t="s">
        <v>279</v>
      </c>
      <c r="G63" s="16"/>
      <c r="H63" s="64"/>
      <c r="I63" s="16" t="s">
        <v>97</v>
      </c>
      <c r="J63" s="14" t="str">
        <f>J62</f>
        <v>Agência Reguladora Águas de Tubarão / SAMAE</v>
      </c>
    </row>
    <row r="64" spans="1:10" ht="15" customHeight="1" x14ac:dyDescent="0.2">
      <c r="A64" s="63"/>
      <c r="B64" s="63">
        <v>20</v>
      </c>
      <c r="C64" s="64" t="s">
        <v>29</v>
      </c>
      <c r="D64" s="18" t="s">
        <v>31</v>
      </c>
      <c r="E64" s="18" t="s">
        <v>191</v>
      </c>
      <c r="F64" s="18" t="s">
        <v>201</v>
      </c>
      <c r="G64" s="18" t="s">
        <v>257</v>
      </c>
      <c r="H64" s="64"/>
      <c r="I64" s="18" t="s">
        <v>98</v>
      </c>
      <c r="J64" s="14" t="str">
        <f>C64</f>
        <v>CASAN - Companhia Catarinense de Águas e Saneamento</v>
      </c>
    </row>
    <row r="65" spans="1:10" ht="15" customHeight="1" x14ac:dyDescent="0.2">
      <c r="A65" s="63"/>
      <c r="B65" s="63"/>
      <c r="C65" s="64"/>
      <c r="D65" s="16" t="s">
        <v>32</v>
      </c>
      <c r="E65" s="16"/>
      <c r="F65" s="16"/>
      <c r="G65" s="16"/>
      <c r="H65" s="64"/>
      <c r="I65" s="16" t="s">
        <v>33</v>
      </c>
      <c r="J65" s="14" t="str">
        <f>J64</f>
        <v>CASAN - Companhia Catarinense de Águas e Saneamento</v>
      </c>
    </row>
    <row r="66" spans="1:10" ht="15" customHeight="1" x14ac:dyDescent="0.2">
      <c r="A66" s="63"/>
      <c r="B66" s="63">
        <v>21</v>
      </c>
      <c r="C66" s="64" t="s">
        <v>163</v>
      </c>
      <c r="D66" s="18" t="s">
        <v>31</v>
      </c>
      <c r="E66" s="18" t="s">
        <v>165</v>
      </c>
      <c r="F66" s="18" t="s">
        <v>172</v>
      </c>
      <c r="G66" s="18" t="s">
        <v>171</v>
      </c>
      <c r="H66" s="64" t="s">
        <v>168</v>
      </c>
      <c r="I66" s="18" t="s">
        <v>169</v>
      </c>
      <c r="J66" s="14" t="str">
        <f>C66</f>
        <v>APESC - Associação dos Produtores de Energia de Santa Catarina</v>
      </c>
    </row>
    <row r="67" spans="1:10" ht="15" customHeight="1" x14ac:dyDescent="0.2">
      <c r="A67" s="63"/>
      <c r="B67" s="63"/>
      <c r="C67" s="64"/>
      <c r="D67" s="16" t="s">
        <v>32</v>
      </c>
      <c r="E67" s="16" t="s">
        <v>167</v>
      </c>
      <c r="F67" s="16" t="s">
        <v>173</v>
      </c>
      <c r="G67" s="16" t="s">
        <v>174</v>
      </c>
      <c r="H67" s="64"/>
      <c r="I67" s="16" t="s">
        <v>170</v>
      </c>
      <c r="J67" s="14" t="str">
        <f>J66</f>
        <v>APESC - Associação dos Produtores de Energia de Santa Catarina</v>
      </c>
    </row>
    <row r="68" spans="1:10" ht="15" customHeight="1" x14ac:dyDescent="0.2">
      <c r="A68" s="63"/>
      <c r="B68" s="63">
        <v>22</v>
      </c>
      <c r="C68" s="64" t="s">
        <v>124</v>
      </c>
      <c r="D68" s="18" t="s">
        <v>31</v>
      </c>
      <c r="E68" s="18" t="s">
        <v>150</v>
      </c>
      <c r="F68" s="18" t="s">
        <v>20</v>
      </c>
      <c r="G68" s="18" t="s">
        <v>149</v>
      </c>
      <c r="H68" s="64" t="s">
        <v>116</v>
      </c>
      <c r="I68" s="18" t="s">
        <v>99</v>
      </c>
      <c r="J68" s="14" t="str">
        <f>C68</f>
        <v>Colônia de Pescadores Z14</v>
      </c>
    </row>
    <row r="69" spans="1:10" ht="15" customHeight="1" x14ac:dyDescent="0.2">
      <c r="A69" s="63"/>
      <c r="B69" s="63"/>
      <c r="C69" s="64"/>
      <c r="D69" s="16" t="s">
        <v>32</v>
      </c>
      <c r="E69" s="16" t="s">
        <v>21</v>
      </c>
      <c r="F69" s="16" t="s">
        <v>20</v>
      </c>
      <c r="G69" s="16" t="s">
        <v>223</v>
      </c>
      <c r="H69" s="64"/>
      <c r="I69" s="16" t="s">
        <v>99</v>
      </c>
      <c r="J69" s="14" t="str">
        <f>J68</f>
        <v>Colônia de Pescadores Z14</v>
      </c>
    </row>
    <row r="70" spans="1:10" ht="15" customHeight="1" x14ac:dyDescent="0.2">
      <c r="A70" s="63"/>
      <c r="B70" s="63">
        <v>23</v>
      </c>
      <c r="C70" s="64" t="s">
        <v>42</v>
      </c>
      <c r="D70" s="18" t="s">
        <v>31</v>
      </c>
      <c r="E70" s="18" t="s">
        <v>126</v>
      </c>
      <c r="F70" s="18" t="s">
        <v>127</v>
      </c>
      <c r="G70" s="18" t="s">
        <v>128</v>
      </c>
      <c r="H70" s="66" t="s">
        <v>135</v>
      </c>
      <c r="I70" s="18" t="s">
        <v>129</v>
      </c>
      <c r="J70" s="14" t="str">
        <f>C70</f>
        <v>GERACOOP - Central de Cooperativas Geradoras de Energia Elétrica de Santa Catarina</v>
      </c>
    </row>
    <row r="71" spans="1:10" ht="15" customHeight="1" x14ac:dyDescent="0.2">
      <c r="A71" s="63"/>
      <c r="B71" s="63"/>
      <c r="C71" s="64"/>
      <c r="D71" s="16" t="s">
        <v>32</v>
      </c>
      <c r="E71" s="16" t="s">
        <v>130</v>
      </c>
      <c r="F71" s="16" t="s">
        <v>134</v>
      </c>
      <c r="G71" s="16" t="s">
        <v>131</v>
      </c>
      <c r="H71" s="67"/>
      <c r="I71" s="16" t="s">
        <v>132</v>
      </c>
      <c r="J71" s="14" t="str">
        <f>J70</f>
        <v>GERACOOP - Central de Cooperativas Geradoras de Energia Elétrica de Santa Catarina</v>
      </c>
    </row>
    <row r="72" spans="1:10" ht="15" customHeight="1" x14ac:dyDescent="0.2">
      <c r="A72" s="63"/>
      <c r="B72" s="63">
        <v>24</v>
      </c>
      <c r="C72" s="64" t="s">
        <v>153</v>
      </c>
      <c r="D72" s="18" t="s">
        <v>31</v>
      </c>
      <c r="E72" s="18" t="s">
        <v>22</v>
      </c>
      <c r="F72" s="18" t="s">
        <v>145</v>
      </c>
      <c r="G72" s="18" t="s">
        <v>94</v>
      </c>
      <c r="H72" s="64"/>
      <c r="I72" s="18"/>
      <c r="J72" s="14" t="str">
        <f>C72</f>
        <v>Núcleo dos Criadores de Suínos - ACCS</v>
      </c>
    </row>
    <row r="73" spans="1:10" ht="15" customHeight="1" x14ac:dyDescent="0.2">
      <c r="A73" s="63"/>
      <c r="B73" s="63"/>
      <c r="C73" s="64"/>
      <c r="D73" s="16" t="s">
        <v>32</v>
      </c>
      <c r="E73" s="16" t="s">
        <v>43</v>
      </c>
      <c r="F73" s="16"/>
      <c r="G73" s="16" t="s">
        <v>146</v>
      </c>
      <c r="H73" s="64"/>
      <c r="I73" s="16" t="s">
        <v>95</v>
      </c>
      <c r="J73" s="14" t="str">
        <f>J72</f>
        <v>Núcleo dos Criadores de Suínos - ACCS</v>
      </c>
    </row>
    <row r="74" spans="1:10" ht="15" customHeight="1" x14ac:dyDescent="0.2">
      <c r="A74" s="63"/>
      <c r="B74" s="63">
        <v>25</v>
      </c>
      <c r="C74" s="23" t="s">
        <v>208</v>
      </c>
      <c r="D74" s="18" t="s">
        <v>31</v>
      </c>
      <c r="E74" s="18" t="s">
        <v>192</v>
      </c>
      <c r="F74" s="18" t="s">
        <v>203</v>
      </c>
      <c r="G74" s="18" t="s">
        <v>258</v>
      </c>
      <c r="H74" s="64"/>
      <c r="I74" s="18">
        <v>0</v>
      </c>
      <c r="J74" s="14" t="str">
        <f>C74</f>
        <v> Serrana Engenharia Ltda.</v>
      </c>
    </row>
    <row r="75" spans="1:10" ht="15" customHeight="1" x14ac:dyDescent="0.2">
      <c r="A75" s="63"/>
      <c r="B75" s="63"/>
      <c r="C75" s="24"/>
      <c r="D75" s="16" t="s">
        <v>32</v>
      </c>
      <c r="E75" s="16" t="s">
        <v>234</v>
      </c>
      <c r="F75" s="16" t="s">
        <v>235</v>
      </c>
      <c r="G75" s="16"/>
      <c r="H75" s="64"/>
      <c r="I75" s="16">
        <v>0</v>
      </c>
      <c r="J75" s="14" t="str">
        <f>J74</f>
        <v> Serrana Engenharia Ltda.</v>
      </c>
    </row>
    <row r="76" spans="1:10" ht="15" customHeight="1" x14ac:dyDescent="0.2">
      <c r="A76" s="63"/>
      <c r="B76" s="63">
        <v>26</v>
      </c>
      <c r="C76" s="64" t="s">
        <v>44</v>
      </c>
      <c r="D76" s="18" t="s">
        <v>74</v>
      </c>
      <c r="E76" s="18" t="s">
        <v>8</v>
      </c>
      <c r="F76" s="18" t="s">
        <v>11</v>
      </c>
      <c r="G76" s="18" t="s">
        <v>256</v>
      </c>
      <c r="H76" s="64"/>
      <c r="I76" s="18"/>
      <c r="J76" s="14" t="str">
        <f>C76</f>
        <v>Produtores de Arroz</v>
      </c>
    </row>
    <row r="77" spans="1:10" ht="15" customHeight="1" x14ac:dyDescent="0.2">
      <c r="A77" s="63"/>
      <c r="B77" s="63"/>
      <c r="C77" s="64"/>
      <c r="D77" s="16" t="s">
        <v>32</v>
      </c>
      <c r="E77" s="16" t="s">
        <v>23</v>
      </c>
      <c r="F77" s="16" t="s">
        <v>24</v>
      </c>
      <c r="G77" s="16" t="s">
        <v>255</v>
      </c>
      <c r="H77" s="64"/>
      <c r="I77" s="16" t="s">
        <v>100</v>
      </c>
      <c r="J77" s="14" t="str">
        <f>J76</f>
        <v>Produtores de Arroz</v>
      </c>
    </row>
    <row r="78" spans="1:10" ht="15" customHeight="1" x14ac:dyDescent="0.2">
      <c r="A78" s="63"/>
      <c r="B78" s="63">
        <v>27</v>
      </c>
      <c r="C78" s="64" t="s">
        <v>164</v>
      </c>
      <c r="D78" s="18" t="s">
        <v>31</v>
      </c>
      <c r="E78" s="18" t="s">
        <v>175</v>
      </c>
      <c r="F78" s="18" t="s">
        <v>176</v>
      </c>
      <c r="G78" s="18" t="s">
        <v>254</v>
      </c>
      <c r="H78" s="64"/>
      <c r="I78" s="18" t="s">
        <v>179</v>
      </c>
      <c r="J78" s="14" t="str">
        <f>C78</f>
        <v>Tubarão Saneamento S.A.</v>
      </c>
    </row>
    <row r="79" spans="1:10" ht="15" customHeight="1" x14ac:dyDescent="0.2">
      <c r="A79" s="63"/>
      <c r="B79" s="63"/>
      <c r="C79" s="64"/>
      <c r="D79" s="16" t="s">
        <v>32</v>
      </c>
      <c r="E79" s="16" t="s">
        <v>177</v>
      </c>
      <c r="F79" s="16" t="s">
        <v>178</v>
      </c>
      <c r="G79" s="16" t="s">
        <v>253</v>
      </c>
      <c r="H79" s="64"/>
      <c r="I79" s="16" t="s">
        <v>179</v>
      </c>
      <c r="J79" s="14" t="str">
        <f>J78</f>
        <v>Tubarão Saneamento S.A.</v>
      </c>
    </row>
    <row r="80" spans="1:10" ht="15" customHeight="1" x14ac:dyDescent="0.2">
      <c r="A80" s="63"/>
      <c r="B80" s="63">
        <v>28</v>
      </c>
      <c r="C80" s="64" t="s">
        <v>45</v>
      </c>
      <c r="D80" s="18" t="s">
        <v>31</v>
      </c>
      <c r="E80" s="18" t="s">
        <v>123</v>
      </c>
      <c r="F80" s="18" t="s">
        <v>147</v>
      </c>
      <c r="G80" s="18" t="s">
        <v>252</v>
      </c>
      <c r="H80" s="64"/>
      <c r="I80" s="18" t="s">
        <v>158</v>
      </c>
      <c r="J80" s="14" t="str">
        <f>C80</f>
        <v>SIECESC - Sindicato da Indústria de Extração de Carvão do Estado de Santa Catarina</v>
      </c>
    </row>
    <row r="81" spans="1:10" ht="15" customHeight="1" x14ac:dyDescent="0.2">
      <c r="A81" s="63"/>
      <c r="B81" s="63"/>
      <c r="C81" s="64"/>
      <c r="D81" s="16" t="s">
        <v>32</v>
      </c>
      <c r="E81" s="16" t="s">
        <v>155</v>
      </c>
      <c r="F81" s="16" t="s">
        <v>156</v>
      </c>
      <c r="G81" s="16" t="s">
        <v>251</v>
      </c>
      <c r="H81" s="64"/>
      <c r="I81" s="16" t="s">
        <v>157</v>
      </c>
      <c r="J81" s="14" t="str">
        <f>J80</f>
        <v>SIECESC - Sindicato da Indústria de Extração de Carvão do Estado de Santa Catarina</v>
      </c>
    </row>
    <row r="82" spans="1:10" ht="15" customHeight="1" x14ac:dyDescent="0.2">
      <c r="A82" s="63"/>
      <c r="B82" s="63">
        <v>29</v>
      </c>
      <c r="C82" s="64" t="s">
        <v>46</v>
      </c>
      <c r="D82" s="18" t="s">
        <v>73</v>
      </c>
      <c r="E82" s="18" t="s">
        <v>187</v>
      </c>
      <c r="F82" s="18" t="s">
        <v>188</v>
      </c>
      <c r="G82" s="18" t="s">
        <v>143</v>
      </c>
      <c r="H82" s="64"/>
      <c r="I82" s="18" t="s">
        <v>101</v>
      </c>
      <c r="J82" s="14" t="str">
        <f>C82</f>
        <v>Sindicatos Rurais</v>
      </c>
    </row>
    <row r="83" spans="1:10" ht="15" customHeight="1" x14ac:dyDescent="0.2">
      <c r="A83" s="63"/>
      <c r="B83" s="63"/>
      <c r="C83" s="64"/>
      <c r="D83" s="16" t="s">
        <v>32</v>
      </c>
      <c r="E83" s="16" t="s">
        <v>148</v>
      </c>
      <c r="F83" s="16" t="s">
        <v>114</v>
      </c>
      <c r="G83" s="16"/>
      <c r="H83" s="64"/>
      <c r="I83" s="16"/>
      <c r="J83" s="14" t="str">
        <f>J82</f>
        <v>Sindicatos Rurais</v>
      </c>
    </row>
    <row r="84" spans="1:10" ht="15" customHeight="1" x14ac:dyDescent="0.2">
      <c r="A84" s="63"/>
      <c r="B84" s="63">
        <v>30</v>
      </c>
      <c r="C84" s="64" t="s">
        <v>207</v>
      </c>
      <c r="D84" s="18" t="s">
        <v>31</v>
      </c>
      <c r="E84" s="18" t="s">
        <v>139</v>
      </c>
      <c r="F84" s="18" t="s">
        <v>263</v>
      </c>
      <c r="G84" s="18" t="s">
        <v>224</v>
      </c>
      <c r="H84" s="64"/>
      <c r="I84" s="18" t="s">
        <v>103</v>
      </c>
      <c r="J84" s="14" t="str">
        <f>C84</f>
        <v>Engie Energia S.A.</v>
      </c>
    </row>
    <row r="85" spans="1:10" ht="15" customHeight="1" x14ac:dyDescent="0.25">
      <c r="A85" s="63"/>
      <c r="B85" s="63"/>
      <c r="C85" s="64"/>
      <c r="D85" s="16" t="s">
        <v>32</v>
      </c>
      <c r="E85" s="26" t="s">
        <v>28</v>
      </c>
      <c r="F85" s="16" t="s">
        <v>202</v>
      </c>
      <c r="G85" s="16">
        <v>36214053</v>
      </c>
      <c r="H85" s="64"/>
      <c r="I85" s="16" t="s">
        <v>102</v>
      </c>
      <c r="J85" s="14" t="str">
        <f>J84</f>
        <v>Engie Energia S.A.</v>
      </c>
    </row>
  </sheetData>
  <sheetProtection password="F503" sheet="1" objects="1" scenarios="1"/>
  <mergeCells count="105">
    <mergeCell ref="B82:B83"/>
    <mergeCell ref="C82:C83"/>
    <mergeCell ref="H82:H83"/>
    <mergeCell ref="B84:B85"/>
    <mergeCell ref="C84:C85"/>
    <mergeCell ref="H84:H85"/>
    <mergeCell ref="B78:B79"/>
    <mergeCell ref="C78:C79"/>
    <mergeCell ref="H78:H79"/>
    <mergeCell ref="B80:B81"/>
    <mergeCell ref="C80:C81"/>
    <mergeCell ref="H80:H81"/>
    <mergeCell ref="B66:B67"/>
    <mergeCell ref="C66:C67"/>
    <mergeCell ref="H66:H67"/>
    <mergeCell ref="B68:B69"/>
    <mergeCell ref="C68:C69"/>
    <mergeCell ref="H68:H69"/>
    <mergeCell ref="A62:A85"/>
    <mergeCell ref="B62:B63"/>
    <mergeCell ref="C62:C63"/>
    <mergeCell ref="H62:H63"/>
    <mergeCell ref="B64:B65"/>
    <mergeCell ref="C64:C65"/>
    <mergeCell ref="H64:H65"/>
    <mergeCell ref="B74:B75"/>
    <mergeCell ref="H74:H75"/>
    <mergeCell ref="B76:B77"/>
    <mergeCell ref="C76:C77"/>
    <mergeCell ref="H76:H77"/>
    <mergeCell ref="B70:B71"/>
    <mergeCell ref="C70:C71"/>
    <mergeCell ref="H70:H71"/>
    <mergeCell ref="B72:B73"/>
    <mergeCell ref="C72:C73"/>
    <mergeCell ref="H72:H73"/>
    <mergeCell ref="H56:H57"/>
    <mergeCell ref="B60:B61"/>
    <mergeCell ref="C60:C61"/>
    <mergeCell ref="H60:H61"/>
    <mergeCell ref="B52:B53"/>
    <mergeCell ref="C52:C53"/>
    <mergeCell ref="H52:H53"/>
    <mergeCell ref="B54:B55"/>
    <mergeCell ref="C54:C55"/>
    <mergeCell ref="H54:H55"/>
    <mergeCell ref="H58:H59"/>
    <mergeCell ref="C58:C59"/>
    <mergeCell ref="B58:B59"/>
    <mergeCell ref="A38:A61"/>
    <mergeCell ref="B38:B39"/>
    <mergeCell ref="C38:C39"/>
    <mergeCell ref="H38:H39"/>
    <mergeCell ref="B40:B41"/>
    <mergeCell ref="C40:C41"/>
    <mergeCell ref="H40:H41"/>
    <mergeCell ref="B42:B43"/>
    <mergeCell ref="C42:C43"/>
    <mergeCell ref="H42:H43"/>
    <mergeCell ref="B48:B49"/>
    <mergeCell ref="C48:C49"/>
    <mergeCell ref="H48:H49"/>
    <mergeCell ref="B50:B51"/>
    <mergeCell ref="C50:C51"/>
    <mergeCell ref="H50:H51"/>
    <mergeCell ref="B44:B45"/>
    <mergeCell ref="C44:C45"/>
    <mergeCell ref="H44:H45"/>
    <mergeCell ref="B46:B47"/>
    <mergeCell ref="C46:C47"/>
    <mergeCell ref="H46:H47"/>
    <mergeCell ref="B56:B57"/>
    <mergeCell ref="C56:C57"/>
    <mergeCell ref="D25:E25"/>
    <mergeCell ref="A26:A37"/>
    <mergeCell ref="B26:B27"/>
    <mergeCell ref="C26:C27"/>
    <mergeCell ref="H26:H27"/>
    <mergeCell ref="B28:B29"/>
    <mergeCell ref="C28:C29"/>
    <mergeCell ref="H28:H29"/>
    <mergeCell ref="B30:B31"/>
    <mergeCell ref="C30:C31"/>
    <mergeCell ref="B36:B37"/>
    <mergeCell ref="C36:C37"/>
    <mergeCell ref="H36:H37"/>
    <mergeCell ref="H30:H31"/>
    <mergeCell ref="B32:B33"/>
    <mergeCell ref="C32:C33"/>
    <mergeCell ref="H32:H33"/>
    <mergeCell ref="B34:B35"/>
    <mergeCell ref="C34:C35"/>
    <mergeCell ref="H34:H35"/>
    <mergeCell ref="A11:B11"/>
    <mergeCell ref="A12:B14"/>
    <mergeCell ref="A15:B16"/>
    <mergeCell ref="A17:B18"/>
    <mergeCell ref="A19:B20"/>
    <mergeCell ref="A21:D21"/>
    <mergeCell ref="A1:H1"/>
    <mergeCell ref="A2:B2"/>
    <mergeCell ref="B5:C5"/>
    <mergeCell ref="B6:C6"/>
    <mergeCell ref="B7:C7"/>
    <mergeCell ref="B8:C8"/>
  </mergeCells>
  <conditionalFormatting sqref="D26:D85">
    <cfRule type="cellIs" dxfId="1" priority="1" operator="notBetween">
      <formula>"Titular"</formula>
      <formula>"Suplente"</formula>
    </cfRule>
    <cfRule type="expression" dxfId="0" priority="2">
      <formula>OR("Presidente", "Vice Presidente", "Comissão Consultiva 01", "Comissão Consultiva 02")</formula>
    </cfRule>
  </conditionalFormatting>
  <dataValidations count="1">
    <dataValidation type="list" allowBlank="1" showInputMessage="1" showErrorMessage="1" sqref="D26:D85" xr:uid="{00000000-0002-0000-0000-000000000000}">
      <formula1>Cargos</formula1>
    </dataValidation>
  </dataValidations>
  <pageMargins left="0.25" right="0.25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Tubarão</vt:lpstr>
      <vt:lpstr>Tubarão!Area_de_impressao</vt:lpstr>
      <vt:lpstr>Tubarão!Cargos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Raisa</dc:creator>
  <cp:lastModifiedBy>Guilherme Junkes Herdt</cp:lastModifiedBy>
  <cp:lastPrinted>2015-06-12T19:06:44Z</cp:lastPrinted>
  <dcterms:created xsi:type="dcterms:W3CDTF">2012-06-05T22:11:04Z</dcterms:created>
  <dcterms:modified xsi:type="dcterms:W3CDTF">2019-07-02T18:36:59Z</dcterms:modified>
</cp:coreProperties>
</file>